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R:\Mijn Documenten\Content\Digital Europe\"/>
    </mc:Choice>
  </mc:AlternateContent>
  <xr:revisionPtr revIDLastSave="0" documentId="8_{688C6D54-3CBF-43D3-8E01-0E37F4CA1E44}" xr6:coauthVersionLast="47" xr6:coauthVersionMax="47" xr10:uidLastSave="{00000000-0000-0000-0000-000000000000}"/>
  <bookViews>
    <workbookView xWindow="-120" yWindow="-120" windowWidth="29040" windowHeight="15840" tabRatio="847" xr2:uid="{00000000-000D-0000-FFFF-FFFF00000000}"/>
  </bookViews>
  <sheets>
    <sheet name="Toelichting" sheetId="19" r:id="rId1"/>
    <sheet name="Totaal begroting" sheetId="17" r:id="rId2"/>
    <sheet name="Bijlage 1" sheetId="54" r:id="rId3"/>
    <sheet name="Bijlage 2" sheetId="55" r:id="rId4"/>
    <sheet name="Bijlage 3" sheetId="56" r:id="rId5"/>
    <sheet name="Penvoerder" sheetId="57" r:id="rId6"/>
    <sheet name="Deelnemer 2" sheetId="58" r:id="rId7"/>
    <sheet name="Deelnemer 3" sheetId="59" r:id="rId8"/>
    <sheet name="Deelnemer 4" sheetId="61" r:id="rId9"/>
    <sheet name="Deelnemer 5" sheetId="62" r:id="rId10"/>
    <sheet name="Deelnemer 6" sheetId="64" r:id="rId11"/>
    <sheet name="Deelnemer 7" sheetId="65" r:id="rId12"/>
    <sheet name="Deelnemer 8" sheetId="66" r:id="rId13"/>
    <sheet name="Deelnemer 9" sheetId="67" r:id="rId14"/>
    <sheet name="Deelnemer 10" sheetId="32" r:id="rId15"/>
  </sheets>
  <definedNames>
    <definedName name="Deelnemer_1" localSheetId="6">'Deelnemer 2'!$B$1</definedName>
    <definedName name="Deelnemer_1" localSheetId="7">'Deelnemer 3'!$B$1</definedName>
    <definedName name="Deelnemer_1" localSheetId="8">'Deelnemer 4'!$B$1</definedName>
    <definedName name="Deelnemer_1" localSheetId="9">'Deelnemer 5'!$B$1</definedName>
    <definedName name="Deelnemer_1" localSheetId="10">'Deelnemer 6'!$B$1</definedName>
    <definedName name="Deelnemer_1" localSheetId="11">'Deelnemer 7'!$B$1</definedName>
    <definedName name="Deelnemer_1" localSheetId="12">'Deelnemer 8'!$B$1</definedName>
    <definedName name="Deelnemer_1" localSheetId="13">'Deelnemer 9'!$B$1</definedName>
    <definedName name="Deelnemer_1" localSheetId="5">Penvoerder!$B$1</definedName>
    <definedName name="Deelnemer_1">'Deelnemer 10'!$B$1</definedName>
    <definedName name="Deelnemer_10">'Deelnemer 10'!$B$1</definedName>
    <definedName name="Deelnemer_2">'Deelnemer 2'!$B$1</definedName>
    <definedName name="Deelnemer_3">'Deelnemer 3'!$B$1</definedName>
    <definedName name="Deelnemer_4">'Deelnemer 4'!$B$1</definedName>
    <definedName name="Deelnemer_5">'Deelnemer 5'!$B$1</definedName>
    <definedName name="Deelnemer_6">'Deelnemer 6'!$B$1</definedName>
    <definedName name="Deelnemer_7">'Deelnemer 7'!$B$1</definedName>
    <definedName name="Deelnemer_8">'Deelnemer 8'!$B$1</definedName>
    <definedName name="Deelnemer_9">'Deelnemer 9'!$B$1</definedName>
    <definedName name="haalbaarheid">0.5</definedName>
    <definedName name="investering_kmo">0.2</definedName>
    <definedName name="KB">0.2</definedName>
    <definedName name="KIS">0.8</definedName>
    <definedName name="MB">0.1</definedName>
    <definedName name="onderzoek">0.5</definedName>
    <definedName name="onderzoeksinfrastructuur">0.5</definedName>
    <definedName name="ontwikkeling">0.25</definedName>
    <definedName name="Penvoerder">Penvoerder!$B$1</definedName>
    <definedName name="proc_org_GB">0.15</definedName>
    <definedName name="proc_org_MKB">0.5</definedName>
    <definedName name="Projecttitel" localSheetId="5">Penvoerder!$B$2</definedName>
    <definedName name="reductie">0</definedName>
    <definedName name="samenwerking">0.1</definedName>
    <definedName name="toepassing">0</definedName>
    <definedName name="type_1" localSheetId="6">'Deelnemer 2'!$B$3</definedName>
    <definedName name="type_1" localSheetId="7">'Deelnemer 3'!$B$3</definedName>
    <definedName name="type_1" localSheetId="8">'Deelnemer 4'!$B$3</definedName>
    <definedName name="type_1" localSheetId="9">'Deelnemer 5'!$B$3</definedName>
    <definedName name="type_1" localSheetId="10">'Deelnemer 6'!$B$3</definedName>
    <definedName name="type_1" localSheetId="11">'Deelnemer 7'!$B$3</definedName>
    <definedName name="type_1" localSheetId="12">'Deelnemer 8'!$B$3</definedName>
    <definedName name="type_1" localSheetId="13">'Deelnemer 9'!$B$3</definedName>
    <definedName name="type_1" localSheetId="5">Penvoerder!$B$3</definedName>
    <definedName name="type_1">'Deelnemer 10'!$B$3</definedName>
    <definedName name="type_10">'Deelnemer 10'!$B$3</definedName>
    <definedName name="type_2">'Deelnemer 2'!$B$3</definedName>
    <definedName name="type_3">'Deelnemer 3'!$B$3</definedName>
    <definedName name="type_4">'Deelnemer 4'!$B$3</definedName>
    <definedName name="type_5">'Deelnemer 5'!$B$3</definedName>
    <definedName name="type_6">'Deelnemer 6'!$B$3</definedName>
    <definedName name="type_7">'Deelnemer 7'!$B$3</definedName>
    <definedName name="type_8">'Deelnemer 8'!$B$3</definedName>
    <definedName name="type_9">'Deelnemer 9'!$B$3</definedName>
    <definedName name="type_penvoerder">Penvoerder!$B$3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7" l="1"/>
  <c r="C17" i="17"/>
  <c r="C16" i="17"/>
  <c r="C15" i="17"/>
  <c r="C14" i="17"/>
  <c r="C13" i="17"/>
  <c r="C12" i="17"/>
  <c r="C11" i="17"/>
  <c r="C10" i="17"/>
  <c r="C9" i="17"/>
  <c r="B17" i="17"/>
  <c r="B16" i="17"/>
  <c r="B15" i="17"/>
  <c r="B14" i="17"/>
  <c r="B13" i="17"/>
  <c r="B12" i="17"/>
  <c r="B11" i="17"/>
  <c r="B10" i="17"/>
  <c r="B9" i="17"/>
  <c r="J8" i="17"/>
  <c r="J17" i="17"/>
  <c r="J16" i="17"/>
  <c r="J15" i="17"/>
  <c r="J14" i="17"/>
  <c r="J13" i="17"/>
  <c r="J12" i="17"/>
  <c r="J11" i="17"/>
  <c r="J10" i="17"/>
  <c r="J9" i="17"/>
  <c r="BK17" i="17"/>
  <c r="BK16" i="17"/>
  <c r="BK15" i="17"/>
  <c r="BK14" i="17"/>
  <c r="BK13" i="17"/>
  <c r="BK12" i="17"/>
  <c r="BK11" i="17"/>
  <c r="BK10" i="17"/>
  <c r="BK9" i="17"/>
  <c r="BK8" i="17"/>
  <c r="BH17" i="17"/>
  <c r="BH16" i="17"/>
  <c r="BH15" i="17"/>
  <c r="BH14" i="17"/>
  <c r="BH13" i="17"/>
  <c r="BH12" i="17"/>
  <c r="BH11" i="17"/>
  <c r="BH10" i="17"/>
  <c r="BH9" i="17"/>
  <c r="BH8" i="17"/>
  <c r="BE17" i="17"/>
  <c r="BE16" i="17"/>
  <c r="BE15" i="17"/>
  <c r="BE14" i="17"/>
  <c r="BE13" i="17"/>
  <c r="BE12" i="17"/>
  <c r="BE11" i="17"/>
  <c r="BE10" i="17"/>
  <c r="BE9" i="17"/>
  <c r="BE8" i="17"/>
  <c r="BB17" i="17"/>
  <c r="BB16" i="17"/>
  <c r="BB15" i="17"/>
  <c r="BB14" i="17"/>
  <c r="BB13" i="17"/>
  <c r="BB12" i="17"/>
  <c r="BB11" i="17"/>
  <c r="BB10" i="17"/>
  <c r="BB9" i="17"/>
  <c r="BB8" i="17"/>
  <c r="AY17" i="17"/>
  <c r="AY16" i="17"/>
  <c r="AY15" i="17"/>
  <c r="AY14" i="17"/>
  <c r="AY13" i="17"/>
  <c r="AY12" i="17"/>
  <c r="AY11" i="17"/>
  <c r="AY10" i="17"/>
  <c r="AY9" i="17"/>
  <c r="AY8" i="17"/>
  <c r="AU17" i="17"/>
  <c r="AU16" i="17"/>
  <c r="AU15" i="17"/>
  <c r="AU14" i="17"/>
  <c r="AU13" i="17"/>
  <c r="AU12" i="17"/>
  <c r="AU11" i="17"/>
  <c r="AU10" i="17"/>
  <c r="AU9" i="17"/>
  <c r="AU8" i="17"/>
  <c r="AR17" i="17"/>
  <c r="AR16" i="17"/>
  <c r="AR15" i="17"/>
  <c r="AR14" i="17"/>
  <c r="AR13" i="17"/>
  <c r="AR12" i="17"/>
  <c r="AR11" i="17"/>
  <c r="AR10" i="17"/>
  <c r="AR9" i="17"/>
  <c r="AR8" i="17"/>
  <c r="AO17" i="17"/>
  <c r="AO16" i="17"/>
  <c r="AO15" i="17"/>
  <c r="AO14" i="17"/>
  <c r="AO13" i="17"/>
  <c r="AO12" i="17"/>
  <c r="AO11" i="17"/>
  <c r="AO10" i="17"/>
  <c r="AO9" i="17"/>
  <c r="AO8" i="17"/>
  <c r="AK17" i="17"/>
  <c r="AK16" i="17"/>
  <c r="AK15" i="17"/>
  <c r="AK14" i="17"/>
  <c r="AK13" i="17"/>
  <c r="AK12" i="17"/>
  <c r="AK11" i="17"/>
  <c r="AK10" i="17"/>
  <c r="AK9" i="17"/>
  <c r="AK8" i="17"/>
  <c r="AH17" i="17"/>
  <c r="AH16" i="17"/>
  <c r="AH15" i="17"/>
  <c r="AH14" i="17"/>
  <c r="AH13" i="17"/>
  <c r="AH12" i="17"/>
  <c r="AH11" i="17"/>
  <c r="AH10" i="17"/>
  <c r="AH9" i="17"/>
  <c r="AH8" i="17"/>
  <c r="AE17" i="17"/>
  <c r="AE16" i="17"/>
  <c r="AE15" i="17"/>
  <c r="AE14" i="17"/>
  <c r="AE13" i="17"/>
  <c r="AE12" i="17"/>
  <c r="AE11" i="17"/>
  <c r="AE10" i="17"/>
  <c r="AE8" i="17"/>
  <c r="AB17" i="17"/>
  <c r="AB16" i="17"/>
  <c r="AB15" i="17"/>
  <c r="AB14" i="17"/>
  <c r="AB13" i="17"/>
  <c r="AB12" i="17"/>
  <c r="AB11" i="17"/>
  <c r="AB10" i="17"/>
  <c r="AB8" i="17"/>
  <c r="AE9" i="17"/>
  <c r="AB9" i="17"/>
  <c r="Y16" i="17"/>
  <c r="Y15" i="17"/>
  <c r="Y14" i="17"/>
  <c r="Y13" i="17"/>
  <c r="Y12" i="17"/>
  <c r="Y11" i="17"/>
  <c r="Y10" i="17"/>
  <c r="Y9" i="17"/>
  <c r="Y8" i="17"/>
  <c r="Y17" i="17"/>
  <c r="V16" i="17"/>
  <c r="V15" i="17"/>
  <c r="V14" i="17"/>
  <c r="V13" i="17"/>
  <c r="V12" i="17"/>
  <c r="V11" i="17"/>
  <c r="V10" i="17"/>
  <c r="V9" i="17"/>
  <c r="V8" i="17"/>
  <c r="V17" i="17"/>
  <c r="S17" i="17"/>
  <c r="S16" i="17"/>
  <c r="S15" i="17"/>
  <c r="S14" i="17"/>
  <c r="S13" i="17"/>
  <c r="S12" i="17"/>
  <c r="S11" i="17"/>
  <c r="S10" i="17"/>
  <c r="S8" i="17"/>
  <c r="S9" i="17"/>
  <c r="AX39" i="58"/>
  <c r="AV37" i="67"/>
  <c r="AR37" i="67"/>
  <c r="AO37" i="67"/>
  <c r="AL37" i="67"/>
  <c r="AI37" i="67"/>
  <c r="AF37" i="67"/>
  <c r="AC37" i="67"/>
  <c r="Y37" i="67"/>
  <c r="V37" i="67"/>
  <c r="S37" i="67"/>
  <c r="P37" i="67"/>
  <c r="L37" i="67"/>
  <c r="I37" i="67"/>
  <c r="F37" i="67"/>
  <c r="AX37" i="67" s="1"/>
  <c r="AU33" i="67"/>
  <c r="AQ33" i="67"/>
  <c r="AN33" i="67"/>
  <c r="AK33" i="67"/>
  <c r="AH33" i="67"/>
  <c r="AE33" i="67"/>
  <c r="AB33" i="67"/>
  <c r="X33" i="67"/>
  <c r="U33" i="67"/>
  <c r="R33" i="67"/>
  <c r="O33" i="67"/>
  <c r="K33" i="67"/>
  <c r="H33" i="67"/>
  <c r="E33" i="67"/>
  <c r="AV31" i="67"/>
  <c r="AR31" i="67"/>
  <c r="AO31" i="67"/>
  <c r="AL31" i="67"/>
  <c r="AI31" i="67"/>
  <c r="AF31" i="67"/>
  <c r="AC31" i="67"/>
  <c r="Y31" i="67"/>
  <c r="V31" i="67"/>
  <c r="S31" i="67"/>
  <c r="P31" i="67"/>
  <c r="L31" i="67"/>
  <c r="I31" i="67"/>
  <c r="F31" i="67"/>
  <c r="AX31" i="67" s="1"/>
  <c r="AV25" i="67"/>
  <c r="AR25" i="67"/>
  <c r="AO25" i="67"/>
  <c r="AL25" i="67"/>
  <c r="AI25" i="67"/>
  <c r="AF25" i="67"/>
  <c r="AC25" i="67"/>
  <c r="Y25" i="67"/>
  <c r="V25" i="67"/>
  <c r="S25" i="67"/>
  <c r="P25" i="67"/>
  <c r="L25" i="67"/>
  <c r="I25" i="67"/>
  <c r="F25" i="67"/>
  <c r="AX25" i="67" s="1"/>
  <c r="AV19" i="67"/>
  <c r="AR19" i="67"/>
  <c r="AO19" i="67"/>
  <c r="AL19" i="67"/>
  <c r="AI19" i="67"/>
  <c r="AF19" i="67"/>
  <c r="AC19" i="67"/>
  <c r="Y19" i="67"/>
  <c r="V19" i="67"/>
  <c r="S19" i="67"/>
  <c r="P19" i="67"/>
  <c r="L19" i="67"/>
  <c r="I19" i="67"/>
  <c r="F19" i="67"/>
  <c r="AX19" i="67" s="1"/>
  <c r="AU15" i="67"/>
  <c r="AU21" i="67" s="1"/>
  <c r="AU27" i="67" s="1"/>
  <c r="AQ15" i="67"/>
  <c r="AQ21" i="67" s="1"/>
  <c r="AQ27" i="67" s="1"/>
  <c r="AN15" i="67"/>
  <c r="AN21" i="67" s="1"/>
  <c r="AN27" i="67" s="1"/>
  <c r="AK15" i="67"/>
  <c r="AK21" i="67" s="1"/>
  <c r="AK27" i="67" s="1"/>
  <c r="AH15" i="67"/>
  <c r="AH21" i="67" s="1"/>
  <c r="AH27" i="67" s="1"/>
  <c r="AE15" i="67"/>
  <c r="AE21" i="67" s="1"/>
  <c r="AE27" i="67" s="1"/>
  <c r="AB15" i="67"/>
  <c r="AB21" i="67" s="1"/>
  <c r="AB27" i="67" s="1"/>
  <c r="X15" i="67"/>
  <c r="X21" i="67" s="1"/>
  <c r="X27" i="67" s="1"/>
  <c r="U15" i="67"/>
  <c r="U21" i="67" s="1"/>
  <c r="U27" i="67" s="1"/>
  <c r="R15" i="67"/>
  <c r="R21" i="67" s="1"/>
  <c r="R27" i="67" s="1"/>
  <c r="O15" i="67"/>
  <c r="O21" i="67" s="1"/>
  <c r="O27" i="67" s="1"/>
  <c r="K15" i="67"/>
  <c r="K21" i="67" s="1"/>
  <c r="K27" i="67" s="1"/>
  <c r="H15" i="67"/>
  <c r="H21" i="67" s="1"/>
  <c r="H27" i="67" s="1"/>
  <c r="E15" i="67"/>
  <c r="E21" i="67" s="1"/>
  <c r="E27" i="67" s="1"/>
  <c r="AV13" i="67"/>
  <c r="AV39" i="67" s="1"/>
  <c r="AR13" i="67"/>
  <c r="AR39" i="67" s="1"/>
  <c r="AO13" i="67"/>
  <c r="AO39" i="67" s="1"/>
  <c r="AL13" i="67"/>
  <c r="AL39" i="67" s="1"/>
  <c r="AI13" i="67"/>
  <c r="AI39" i="67" s="1"/>
  <c r="AF13" i="67"/>
  <c r="AF39" i="67" s="1"/>
  <c r="AC13" i="67"/>
  <c r="AC39" i="67" s="1"/>
  <c r="Y13" i="67"/>
  <c r="Y39" i="67" s="1"/>
  <c r="V13" i="67"/>
  <c r="V39" i="67" s="1"/>
  <c r="S13" i="67"/>
  <c r="S39" i="67" s="1"/>
  <c r="P13" i="67"/>
  <c r="P39" i="67" s="1"/>
  <c r="L13" i="67"/>
  <c r="L39" i="67" s="1"/>
  <c r="I13" i="67"/>
  <c r="I39" i="67" s="1"/>
  <c r="F13" i="67"/>
  <c r="B2" i="67"/>
  <c r="AV37" i="66"/>
  <c r="AR37" i="66"/>
  <c r="AO37" i="66"/>
  <c r="AL37" i="66"/>
  <c r="AI37" i="66"/>
  <c r="AF37" i="66"/>
  <c r="AC37" i="66"/>
  <c r="Y37" i="66"/>
  <c r="V37" i="66"/>
  <c r="S37" i="66"/>
  <c r="P37" i="66"/>
  <c r="L37" i="66"/>
  <c r="I37" i="66"/>
  <c r="F37" i="66"/>
  <c r="AX37" i="66" s="1"/>
  <c r="AU33" i="66"/>
  <c r="AQ33" i="66"/>
  <c r="AN33" i="66"/>
  <c r="AK33" i="66"/>
  <c r="AH33" i="66"/>
  <c r="AE33" i="66"/>
  <c r="AB33" i="66"/>
  <c r="X33" i="66"/>
  <c r="U33" i="66"/>
  <c r="R33" i="66"/>
  <c r="O33" i="66"/>
  <c r="K33" i="66"/>
  <c r="H33" i="66"/>
  <c r="E33" i="66"/>
  <c r="AV31" i="66"/>
  <c r="AR31" i="66"/>
  <c r="AO31" i="66"/>
  <c r="AL31" i="66"/>
  <c r="AI31" i="66"/>
  <c r="AF31" i="66"/>
  <c r="AC31" i="66"/>
  <c r="Y31" i="66"/>
  <c r="V31" i="66"/>
  <c r="S31" i="66"/>
  <c r="P31" i="66"/>
  <c r="L31" i="66"/>
  <c r="I31" i="66"/>
  <c r="F31" i="66"/>
  <c r="AX31" i="66" s="1"/>
  <c r="AV25" i="66"/>
  <c r="AR25" i="66"/>
  <c r="AO25" i="66"/>
  <c r="AL25" i="66"/>
  <c r="AI25" i="66"/>
  <c r="AF25" i="66"/>
  <c r="AC25" i="66"/>
  <c r="Y25" i="66"/>
  <c r="V25" i="66"/>
  <c r="S25" i="66"/>
  <c r="P25" i="66"/>
  <c r="L25" i="66"/>
  <c r="I25" i="66"/>
  <c r="F25" i="66"/>
  <c r="AX25" i="66" s="1"/>
  <c r="AV19" i="66"/>
  <c r="AR19" i="66"/>
  <c r="AO19" i="66"/>
  <c r="AL19" i="66"/>
  <c r="AI19" i="66"/>
  <c r="AF19" i="66"/>
  <c r="AC19" i="66"/>
  <c r="Y19" i="66"/>
  <c r="V19" i="66"/>
  <c r="S19" i="66"/>
  <c r="P19" i="66"/>
  <c r="L19" i="66"/>
  <c r="I19" i="66"/>
  <c r="F19" i="66"/>
  <c r="AX19" i="66" s="1"/>
  <c r="AU15" i="66"/>
  <c r="AU21" i="66" s="1"/>
  <c r="AU27" i="66" s="1"/>
  <c r="AQ15" i="66"/>
  <c r="AQ21" i="66" s="1"/>
  <c r="AQ27" i="66" s="1"/>
  <c r="AN15" i="66"/>
  <c r="AN21" i="66" s="1"/>
  <c r="AN27" i="66" s="1"/>
  <c r="AK15" i="66"/>
  <c r="AK21" i="66" s="1"/>
  <c r="AK27" i="66" s="1"/>
  <c r="AH15" i="66"/>
  <c r="AH21" i="66" s="1"/>
  <c r="AH27" i="66" s="1"/>
  <c r="AE15" i="66"/>
  <c r="AE21" i="66" s="1"/>
  <c r="AE27" i="66" s="1"/>
  <c r="AB15" i="66"/>
  <c r="AB21" i="66" s="1"/>
  <c r="AB27" i="66" s="1"/>
  <c r="X15" i="66"/>
  <c r="X21" i="66" s="1"/>
  <c r="X27" i="66" s="1"/>
  <c r="U15" i="66"/>
  <c r="U21" i="66" s="1"/>
  <c r="U27" i="66" s="1"/>
  <c r="R15" i="66"/>
  <c r="R21" i="66" s="1"/>
  <c r="R27" i="66" s="1"/>
  <c r="O15" i="66"/>
  <c r="O21" i="66" s="1"/>
  <c r="O27" i="66" s="1"/>
  <c r="K15" i="66"/>
  <c r="K21" i="66" s="1"/>
  <c r="K27" i="66" s="1"/>
  <c r="H15" i="66"/>
  <c r="H21" i="66" s="1"/>
  <c r="H27" i="66" s="1"/>
  <c r="E15" i="66"/>
  <c r="E21" i="66" s="1"/>
  <c r="E27" i="66" s="1"/>
  <c r="AV13" i="66"/>
  <c r="AV39" i="66" s="1"/>
  <c r="AR13" i="66"/>
  <c r="AR39" i="66" s="1"/>
  <c r="AO13" i="66"/>
  <c r="AO39" i="66" s="1"/>
  <c r="AL13" i="66"/>
  <c r="AL39" i="66" s="1"/>
  <c r="AI13" i="66"/>
  <c r="AI39" i="66" s="1"/>
  <c r="AF13" i="66"/>
  <c r="AF39" i="66" s="1"/>
  <c r="AC13" i="66"/>
  <c r="AC39" i="66" s="1"/>
  <c r="Y13" i="66"/>
  <c r="Y39" i="66" s="1"/>
  <c r="V13" i="66"/>
  <c r="V39" i="66" s="1"/>
  <c r="S13" i="66"/>
  <c r="S39" i="66" s="1"/>
  <c r="P13" i="66"/>
  <c r="P39" i="66" s="1"/>
  <c r="L13" i="66"/>
  <c r="L39" i="66" s="1"/>
  <c r="I13" i="66"/>
  <c r="I39" i="66" s="1"/>
  <c r="F13" i="66"/>
  <c r="B2" i="66"/>
  <c r="AV37" i="65"/>
  <c r="AR37" i="65"/>
  <c r="AO37" i="65"/>
  <c r="AL37" i="65"/>
  <c r="AI37" i="65"/>
  <c r="AF37" i="65"/>
  <c r="AC37" i="65"/>
  <c r="Y37" i="65"/>
  <c r="V37" i="65"/>
  <c r="S37" i="65"/>
  <c r="P37" i="65"/>
  <c r="L37" i="65"/>
  <c r="I37" i="65"/>
  <c r="F37" i="65"/>
  <c r="AX37" i="65" s="1"/>
  <c r="AU33" i="65"/>
  <c r="AQ33" i="65"/>
  <c r="AN33" i="65"/>
  <c r="AK33" i="65"/>
  <c r="AH33" i="65"/>
  <c r="AE33" i="65"/>
  <c r="AB33" i="65"/>
  <c r="X33" i="65"/>
  <c r="U33" i="65"/>
  <c r="R33" i="65"/>
  <c r="O33" i="65"/>
  <c r="K33" i="65"/>
  <c r="H33" i="65"/>
  <c r="E33" i="65"/>
  <c r="AV31" i="65"/>
  <c r="AR31" i="65"/>
  <c r="AO31" i="65"/>
  <c r="AL31" i="65"/>
  <c r="AI31" i="65"/>
  <c r="AF31" i="65"/>
  <c r="AC31" i="65"/>
  <c r="Y31" i="65"/>
  <c r="V31" i="65"/>
  <c r="S31" i="65"/>
  <c r="P31" i="65"/>
  <c r="L31" i="65"/>
  <c r="I31" i="65"/>
  <c r="F31" i="65"/>
  <c r="AX31" i="65" s="1"/>
  <c r="AV25" i="65"/>
  <c r="AR25" i="65"/>
  <c r="AO25" i="65"/>
  <c r="AL25" i="65"/>
  <c r="AI25" i="65"/>
  <c r="AF25" i="65"/>
  <c r="AC25" i="65"/>
  <c r="Y25" i="65"/>
  <c r="V25" i="65"/>
  <c r="S25" i="65"/>
  <c r="P25" i="65"/>
  <c r="L25" i="65"/>
  <c r="I25" i="65"/>
  <c r="F25" i="65"/>
  <c r="AX25" i="65" s="1"/>
  <c r="AV19" i="65"/>
  <c r="AR19" i="65"/>
  <c r="AO19" i="65"/>
  <c r="AL19" i="65"/>
  <c r="AI19" i="65"/>
  <c r="AF19" i="65"/>
  <c r="AC19" i="65"/>
  <c r="Y19" i="65"/>
  <c r="V19" i="65"/>
  <c r="S19" i="65"/>
  <c r="P19" i="65"/>
  <c r="L19" i="65"/>
  <c r="I19" i="65"/>
  <c r="F19" i="65"/>
  <c r="AX19" i="65" s="1"/>
  <c r="AU15" i="65"/>
  <c r="AU21" i="65" s="1"/>
  <c r="AU27" i="65" s="1"/>
  <c r="AQ15" i="65"/>
  <c r="AQ21" i="65" s="1"/>
  <c r="AQ27" i="65" s="1"/>
  <c r="AN15" i="65"/>
  <c r="AN21" i="65" s="1"/>
  <c r="AN27" i="65" s="1"/>
  <c r="AK15" i="65"/>
  <c r="AK21" i="65" s="1"/>
  <c r="AK27" i="65" s="1"/>
  <c r="AH15" i="65"/>
  <c r="AH21" i="65" s="1"/>
  <c r="AH27" i="65" s="1"/>
  <c r="AE15" i="65"/>
  <c r="AE21" i="65" s="1"/>
  <c r="AE27" i="65" s="1"/>
  <c r="AB15" i="65"/>
  <c r="AB21" i="65" s="1"/>
  <c r="AB27" i="65" s="1"/>
  <c r="X15" i="65"/>
  <c r="X21" i="65" s="1"/>
  <c r="X27" i="65" s="1"/>
  <c r="U15" i="65"/>
  <c r="U21" i="65" s="1"/>
  <c r="U27" i="65" s="1"/>
  <c r="R15" i="65"/>
  <c r="R21" i="65" s="1"/>
  <c r="R27" i="65" s="1"/>
  <c r="O15" i="65"/>
  <c r="O21" i="65" s="1"/>
  <c r="O27" i="65" s="1"/>
  <c r="K15" i="65"/>
  <c r="K21" i="65" s="1"/>
  <c r="K27" i="65" s="1"/>
  <c r="H15" i="65"/>
  <c r="H21" i="65" s="1"/>
  <c r="H27" i="65" s="1"/>
  <c r="E15" i="65"/>
  <c r="E21" i="65" s="1"/>
  <c r="E27" i="65" s="1"/>
  <c r="AV13" i="65"/>
  <c r="AV39" i="65" s="1"/>
  <c r="AR13" i="65"/>
  <c r="AR39" i="65" s="1"/>
  <c r="AO13" i="65"/>
  <c r="AO39" i="65" s="1"/>
  <c r="AL13" i="65"/>
  <c r="AL39" i="65" s="1"/>
  <c r="AI13" i="65"/>
  <c r="AI39" i="65" s="1"/>
  <c r="AF13" i="65"/>
  <c r="AF39" i="65" s="1"/>
  <c r="AC13" i="65"/>
  <c r="AC39" i="65" s="1"/>
  <c r="Y13" i="65"/>
  <c r="Y39" i="65" s="1"/>
  <c r="V13" i="65"/>
  <c r="V39" i="65" s="1"/>
  <c r="S13" i="65"/>
  <c r="S39" i="65" s="1"/>
  <c r="P13" i="65"/>
  <c r="P39" i="65" s="1"/>
  <c r="L13" i="65"/>
  <c r="L39" i="65" s="1"/>
  <c r="I13" i="65"/>
  <c r="I39" i="65" s="1"/>
  <c r="F13" i="65"/>
  <c r="B2" i="65"/>
  <c r="AV37" i="64"/>
  <c r="AR37" i="64"/>
  <c r="AO37" i="64"/>
  <c r="AL37" i="64"/>
  <c r="AI37" i="64"/>
  <c r="AF37" i="64"/>
  <c r="AC37" i="64"/>
  <c r="Y37" i="64"/>
  <c r="V37" i="64"/>
  <c r="S37" i="64"/>
  <c r="P37" i="64"/>
  <c r="L37" i="64"/>
  <c r="I37" i="64"/>
  <c r="F37" i="64"/>
  <c r="AX37" i="64" s="1"/>
  <c r="AU33" i="64"/>
  <c r="AQ33" i="64"/>
  <c r="AN33" i="64"/>
  <c r="AK33" i="64"/>
  <c r="AH33" i="64"/>
  <c r="AE33" i="64"/>
  <c r="AB33" i="64"/>
  <c r="X33" i="64"/>
  <c r="U33" i="64"/>
  <c r="R33" i="64"/>
  <c r="O33" i="64"/>
  <c r="K33" i="64"/>
  <c r="H33" i="64"/>
  <c r="E33" i="64"/>
  <c r="AV31" i="64"/>
  <c r="AR31" i="64"/>
  <c r="AO31" i="64"/>
  <c r="AL31" i="64"/>
  <c r="AI31" i="64"/>
  <c r="AF31" i="64"/>
  <c r="AC31" i="64"/>
  <c r="Y31" i="64"/>
  <c r="V31" i="64"/>
  <c r="S31" i="64"/>
  <c r="P31" i="64"/>
  <c r="L31" i="64"/>
  <c r="I31" i="64"/>
  <c r="F31" i="64"/>
  <c r="AX31" i="64" s="1"/>
  <c r="AV25" i="64"/>
  <c r="AR25" i="64"/>
  <c r="AO25" i="64"/>
  <c r="AL25" i="64"/>
  <c r="AI25" i="64"/>
  <c r="AF25" i="64"/>
  <c r="AC25" i="64"/>
  <c r="Y25" i="64"/>
  <c r="V25" i="64"/>
  <c r="S25" i="64"/>
  <c r="P25" i="64"/>
  <c r="L25" i="64"/>
  <c r="I25" i="64"/>
  <c r="F25" i="64"/>
  <c r="AX25" i="64" s="1"/>
  <c r="AV19" i="64"/>
  <c r="AR19" i="64"/>
  <c r="AO19" i="64"/>
  <c r="AL19" i="64"/>
  <c r="AI19" i="64"/>
  <c r="AF19" i="64"/>
  <c r="AC19" i="64"/>
  <c r="Y19" i="64"/>
  <c r="V19" i="64"/>
  <c r="S19" i="64"/>
  <c r="P19" i="64"/>
  <c r="L19" i="64"/>
  <c r="I19" i="64"/>
  <c r="F19" i="64"/>
  <c r="AX19" i="64" s="1"/>
  <c r="AU15" i="64"/>
  <c r="AU21" i="64" s="1"/>
  <c r="AU27" i="64" s="1"/>
  <c r="AQ15" i="64"/>
  <c r="AQ21" i="64" s="1"/>
  <c r="AQ27" i="64" s="1"/>
  <c r="AN15" i="64"/>
  <c r="AN21" i="64" s="1"/>
  <c r="AN27" i="64" s="1"/>
  <c r="AK15" i="64"/>
  <c r="AK21" i="64" s="1"/>
  <c r="AK27" i="64" s="1"/>
  <c r="AH15" i="64"/>
  <c r="AH21" i="64" s="1"/>
  <c r="AH27" i="64" s="1"/>
  <c r="AE15" i="64"/>
  <c r="AE21" i="64" s="1"/>
  <c r="AE27" i="64" s="1"/>
  <c r="AB15" i="64"/>
  <c r="AB21" i="64" s="1"/>
  <c r="AB27" i="64" s="1"/>
  <c r="X15" i="64"/>
  <c r="X21" i="64" s="1"/>
  <c r="X27" i="64" s="1"/>
  <c r="U15" i="64"/>
  <c r="U21" i="64" s="1"/>
  <c r="U27" i="64" s="1"/>
  <c r="R15" i="64"/>
  <c r="R21" i="64" s="1"/>
  <c r="R27" i="64" s="1"/>
  <c r="O15" i="64"/>
  <c r="O21" i="64" s="1"/>
  <c r="O27" i="64" s="1"/>
  <c r="K15" i="64"/>
  <c r="K21" i="64" s="1"/>
  <c r="K27" i="64" s="1"/>
  <c r="H15" i="64"/>
  <c r="H21" i="64" s="1"/>
  <c r="H27" i="64" s="1"/>
  <c r="E15" i="64"/>
  <c r="E21" i="64" s="1"/>
  <c r="E27" i="64" s="1"/>
  <c r="AV13" i="64"/>
  <c r="AV39" i="64" s="1"/>
  <c r="AR13" i="64"/>
  <c r="AR39" i="64" s="1"/>
  <c r="AO13" i="64"/>
  <c r="AO39" i="64" s="1"/>
  <c r="AL13" i="64"/>
  <c r="AL39" i="64" s="1"/>
  <c r="AI13" i="64"/>
  <c r="AI39" i="64" s="1"/>
  <c r="AF13" i="64"/>
  <c r="AF39" i="64" s="1"/>
  <c r="AC13" i="64"/>
  <c r="AC39" i="64" s="1"/>
  <c r="Y13" i="64"/>
  <c r="Y39" i="64" s="1"/>
  <c r="V13" i="64"/>
  <c r="V39" i="64" s="1"/>
  <c r="S13" i="64"/>
  <c r="S39" i="64" s="1"/>
  <c r="P13" i="64"/>
  <c r="P39" i="64" s="1"/>
  <c r="L13" i="64"/>
  <c r="L39" i="64" s="1"/>
  <c r="I13" i="64"/>
  <c r="I39" i="64" s="1"/>
  <c r="F13" i="64"/>
  <c r="B2" i="64"/>
  <c r="AV37" i="62"/>
  <c r="AR37" i="62"/>
  <c r="AO37" i="62"/>
  <c r="AL37" i="62"/>
  <c r="AI37" i="62"/>
  <c r="AF37" i="62"/>
  <c r="AC37" i="62"/>
  <c r="Y37" i="62"/>
  <c r="V37" i="62"/>
  <c r="S37" i="62"/>
  <c r="P37" i="62"/>
  <c r="L37" i="62"/>
  <c r="I37" i="62"/>
  <c r="F37" i="62"/>
  <c r="AX37" i="62" s="1"/>
  <c r="AU33" i="62"/>
  <c r="AQ33" i="62"/>
  <c r="AN33" i="62"/>
  <c r="AK33" i="62"/>
  <c r="AH33" i="62"/>
  <c r="AE33" i="62"/>
  <c r="AB33" i="62"/>
  <c r="X33" i="62"/>
  <c r="U33" i="62"/>
  <c r="R33" i="62"/>
  <c r="O33" i="62"/>
  <c r="K33" i="62"/>
  <c r="H33" i="62"/>
  <c r="E33" i="62"/>
  <c r="AV31" i="62"/>
  <c r="AR31" i="62"/>
  <c r="AO31" i="62"/>
  <c r="AL31" i="62"/>
  <c r="AI31" i="62"/>
  <c r="AF31" i="62"/>
  <c r="AC31" i="62"/>
  <c r="Y31" i="62"/>
  <c r="V31" i="62"/>
  <c r="S31" i="62"/>
  <c r="P31" i="62"/>
  <c r="L31" i="62"/>
  <c r="I31" i="62"/>
  <c r="F31" i="62"/>
  <c r="AX31" i="62" s="1"/>
  <c r="AV25" i="62"/>
  <c r="AR25" i="62"/>
  <c r="AO25" i="62"/>
  <c r="AL25" i="62"/>
  <c r="AI25" i="62"/>
  <c r="AF25" i="62"/>
  <c r="AC25" i="62"/>
  <c r="Y25" i="62"/>
  <c r="V25" i="62"/>
  <c r="S25" i="62"/>
  <c r="P25" i="62"/>
  <c r="L25" i="62"/>
  <c r="I25" i="62"/>
  <c r="F25" i="62"/>
  <c r="AX25" i="62" s="1"/>
  <c r="AV19" i="62"/>
  <c r="AR19" i="62"/>
  <c r="AO19" i="62"/>
  <c r="AL19" i="62"/>
  <c r="AI19" i="62"/>
  <c r="AF19" i="62"/>
  <c r="AC19" i="62"/>
  <c r="Y19" i="62"/>
  <c r="V19" i="62"/>
  <c r="S19" i="62"/>
  <c r="P19" i="62"/>
  <c r="L19" i="62"/>
  <c r="I19" i="62"/>
  <c r="F19" i="62"/>
  <c r="AX19" i="62" s="1"/>
  <c r="AU15" i="62"/>
  <c r="AU21" i="62" s="1"/>
  <c r="AU27" i="62" s="1"/>
  <c r="AQ15" i="62"/>
  <c r="AQ21" i="62" s="1"/>
  <c r="AQ27" i="62" s="1"/>
  <c r="AN15" i="62"/>
  <c r="AN21" i="62" s="1"/>
  <c r="AN27" i="62" s="1"/>
  <c r="AK15" i="62"/>
  <c r="AK21" i="62" s="1"/>
  <c r="AK27" i="62" s="1"/>
  <c r="AH15" i="62"/>
  <c r="AH21" i="62" s="1"/>
  <c r="AH27" i="62" s="1"/>
  <c r="AE15" i="62"/>
  <c r="AE21" i="62" s="1"/>
  <c r="AE27" i="62" s="1"/>
  <c r="AB15" i="62"/>
  <c r="AB21" i="62" s="1"/>
  <c r="AB27" i="62" s="1"/>
  <c r="X15" i="62"/>
  <c r="X21" i="62" s="1"/>
  <c r="X27" i="62" s="1"/>
  <c r="U15" i="62"/>
  <c r="U21" i="62" s="1"/>
  <c r="U27" i="62" s="1"/>
  <c r="R15" i="62"/>
  <c r="R21" i="62" s="1"/>
  <c r="R27" i="62" s="1"/>
  <c r="O15" i="62"/>
  <c r="O21" i="62" s="1"/>
  <c r="O27" i="62" s="1"/>
  <c r="K15" i="62"/>
  <c r="K21" i="62" s="1"/>
  <c r="K27" i="62" s="1"/>
  <c r="H15" i="62"/>
  <c r="H21" i="62" s="1"/>
  <c r="H27" i="62" s="1"/>
  <c r="E15" i="62"/>
  <c r="E21" i="62" s="1"/>
  <c r="E27" i="62" s="1"/>
  <c r="AV13" i="62"/>
  <c r="AV39" i="62" s="1"/>
  <c r="AR13" i="62"/>
  <c r="AR39" i="62" s="1"/>
  <c r="AO13" i="62"/>
  <c r="AO39" i="62" s="1"/>
  <c r="AL13" i="62"/>
  <c r="AL39" i="62" s="1"/>
  <c r="AI13" i="62"/>
  <c r="AI39" i="62" s="1"/>
  <c r="AF13" i="62"/>
  <c r="AF39" i="62" s="1"/>
  <c r="AC13" i="62"/>
  <c r="AC39" i="62" s="1"/>
  <c r="Y13" i="62"/>
  <c r="Y39" i="62" s="1"/>
  <c r="V13" i="62"/>
  <c r="V39" i="62" s="1"/>
  <c r="S13" i="62"/>
  <c r="S39" i="62" s="1"/>
  <c r="P13" i="62"/>
  <c r="P39" i="62" s="1"/>
  <c r="L13" i="62"/>
  <c r="L39" i="62" s="1"/>
  <c r="I13" i="62"/>
  <c r="I39" i="62" s="1"/>
  <c r="F13" i="62"/>
  <c r="B2" i="62"/>
  <c r="AV37" i="61"/>
  <c r="AR37" i="61"/>
  <c r="AO37" i="61"/>
  <c r="AL37" i="61"/>
  <c r="AI37" i="61"/>
  <c r="AF37" i="61"/>
  <c r="AC37" i="61"/>
  <c r="Y37" i="61"/>
  <c r="V37" i="61"/>
  <c r="S37" i="61"/>
  <c r="P37" i="61"/>
  <c r="L37" i="61"/>
  <c r="I37" i="61"/>
  <c r="F37" i="61"/>
  <c r="AX37" i="61" s="1"/>
  <c r="AU33" i="61"/>
  <c r="AQ33" i="61"/>
  <c r="AN33" i="61"/>
  <c r="AK33" i="61"/>
  <c r="AH33" i="61"/>
  <c r="AE33" i="61"/>
  <c r="AB33" i="61"/>
  <c r="X33" i="61"/>
  <c r="U33" i="61"/>
  <c r="R33" i="61"/>
  <c r="O33" i="61"/>
  <c r="K33" i="61"/>
  <c r="H33" i="61"/>
  <c r="E33" i="61"/>
  <c r="AV31" i="61"/>
  <c r="AR31" i="61"/>
  <c r="AO31" i="61"/>
  <c r="AL31" i="61"/>
  <c r="AI31" i="61"/>
  <c r="AF31" i="61"/>
  <c r="AC31" i="61"/>
  <c r="Y31" i="61"/>
  <c r="V31" i="61"/>
  <c r="S31" i="61"/>
  <c r="P31" i="61"/>
  <c r="L31" i="61"/>
  <c r="I31" i="61"/>
  <c r="F31" i="61"/>
  <c r="AX31" i="61" s="1"/>
  <c r="AV25" i="61"/>
  <c r="AR25" i="61"/>
  <c r="AO25" i="61"/>
  <c r="AL25" i="61"/>
  <c r="AI25" i="61"/>
  <c r="AF25" i="61"/>
  <c r="AC25" i="61"/>
  <c r="Y25" i="61"/>
  <c r="V25" i="61"/>
  <c r="S25" i="61"/>
  <c r="P25" i="61"/>
  <c r="L25" i="61"/>
  <c r="I25" i="61"/>
  <c r="F25" i="61"/>
  <c r="AX25" i="61" s="1"/>
  <c r="AV19" i="61"/>
  <c r="AR19" i="61"/>
  <c r="AO19" i="61"/>
  <c r="AL19" i="61"/>
  <c r="AI19" i="61"/>
  <c r="AF19" i="61"/>
  <c r="AC19" i="61"/>
  <c r="Y19" i="61"/>
  <c r="V19" i="61"/>
  <c r="S19" i="61"/>
  <c r="P19" i="61"/>
  <c r="L19" i="61"/>
  <c r="I19" i="61"/>
  <c r="F19" i="61"/>
  <c r="AX19" i="61" s="1"/>
  <c r="AU15" i="61"/>
  <c r="AU21" i="61" s="1"/>
  <c r="AU27" i="61" s="1"/>
  <c r="AQ15" i="61"/>
  <c r="AQ21" i="61" s="1"/>
  <c r="AQ27" i="61" s="1"/>
  <c r="AN15" i="61"/>
  <c r="AN21" i="61" s="1"/>
  <c r="AN27" i="61" s="1"/>
  <c r="AK15" i="61"/>
  <c r="AK21" i="61" s="1"/>
  <c r="AK27" i="61" s="1"/>
  <c r="AH15" i="61"/>
  <c r="AH21" i="61" s="1"/>
  <c r="AH27" i="61" s="1"/>
  <c r="AE15" i="61"/>
  <c r="AE21" i="61" s="1"/>
  <c r="AE27" i="61" s="1"/>
  <c r="AB15" i="61"/>
  <c r="AB21" i="61" s="1"/>
  <c r="AB27" i="61" s="1"/>
  <c r="X15" i="61"/>
  <c r="X21" i="61" s="1"/>
  <c r="X27" i="61" s="1"/>
  <c r="U15" i="61"/>
  <c r="U21" i="61" s="1"/>
  <c r="U27" i="61" s="1"/>
  <c r="R15" i="61"/>
  <c r="R21" i="61" s="1"/>
  <c r="R27" i="61" s="1"/>
  <c r="O15" i="61"/>
  <c r="O21" i="61" s="1"/>
  <c r="O27" i="61" s="1"/>
  <c r="K15" i="61"/>
  <c r="K21" i="61" s="1"/>
  <c r="K27" i="61" s="1"/>
  <c r="H15" i="61"/>
  <c r="H21" i="61" s="1"/>
  <c r="H27" i="61" s="1"/>
  <c r="E15" i="61"/>
  <c r="E21" i="61" s="1"/>
  <c r="E27" i="61" s="1"/>
  <c r="AV13" i="61"/>
  <c r="AV39" i="61" s="1"/>
  <c r="AR13" i="61"/>
  <c r="AR39" i="61" s="1"/>
  <c r="AO13" i="61"/>
  <c r="AO39" i="61" s="1"/>
  <c r="AL13" i="61"/>
  <c r="AL39" i="61" s="1"/>
  <c r="AI13" i="61"/>
  <c r="AI39" i="61" s="1"/>
  <c r="AF13" i="61"/>
  <c r="AF39" i="61" s="1"/>
  <c r="AC13" i="61"/>
  <c r="AC39" i="61" s="1"/>
  <c r="Y13" i="61"/>
  <c r="Y39" i="61" s="1"/>
  <c r="V13" i="61"/>
  <c r="V39" i="61" s="1"/>
  <c r="S13" i="61"/>
  <c r="S39" i="61" s="1"/>
  <c r="P13" i="61"/>
  <c r="P39" i="61" s="1"/>
  <c r="L13" i="61"/>
  <c r="L39" i="61" s="1"/>
  <c r="I13" i="61"/>
  <c r="I39" i="61" s="1"/>
  <c r="F13" i="61"/>
  <c r="B2" i="61"/>
  <c r="AV37" i="59"/>
  <c r="AR37" i="59"/>
  <c r="AO37" i="59"/>
  <c r="AL37" i="59"/>
  <c r="AI37" i="59"/>
  <c r="AF37" i="59"/>
  <c r="AC37" i="59"/>
  <c r="Y37" i="59"/>
  <c r="V37" i="59"/>
  <c r="S37" i="59"/>
  <c r="P37" i="59"/>
  <c r="L37" i="59"/>
  <c r="I37" i="59"/>
  <c r="F37" i="59"/>
  <c r="AX37" i="59" s="1"/>
  <c r="AU33" i="59"/>
  <c r="AQ33" i="59"/>
  <c r="AN33" i="59"/>
  <c r="AK33" i="59"/>
  <c r="AH33" i="59"/>
  <c r="AE33" i="59"/>
  <c r="AB33" i="59"/>
  <c r="X33" i="59"/>
  <c r="U33" i="59"/>
  <c r="R33" i="59"/>
  <c r="O33" i="59"/>
  <c r="K33" i="59"/>
  <c r="H33" i="59"/>
  <c r="E33" i="59"/>
  <c r="AV31" i="59"/>
  <c r="AR31" i="59"/>
  <c r="AO31" i="59"/>
  <c r="AL31" i="59"/>
  <c r="AI31" i="59"/>
  <c r="AF31" i="59"/>
  <c r="AC31" i="59"/>
  <c r="Y31" i="59"/>
  <c r="V31" i="59"/>
  <c r="S31" i="59"/>
  <c r="P31" i="59"/>
  <c r="L31" i="59"/>
  <c r="I31" i="59"/>
  <c r="F31" i="59"/>
  <c r="AX31" i="59" s="1"/>
  <c r="AV25" i="59"/>
  <c r="AR25" i="59"/>
  <c r="AO25" i="59"/>
  <c r="AL25" i="59"/>
  <c r="AI25" i="59"/>
  <c r="AF25" i="59"/>
  <c r="AC25" i="59"/>
  <c r="Y25" i="59"/>
  <c r="V25" i="59"/>
  <c r="S25" i="59"/>
  <c r="P25" i="59"/>
  <c r="L25" i="59"/>
  <c r="I25" i="59"/>
  <c r="F25" i="59"/>
  <c r="AX25" i="59" s="1"/>
  <c r="AV19" i="59"/>
  <c r="AR19" i="59"/>
  <c r="AO19" i="59"/>
  <c r="AL19" i="59"/>
  <c r="AI19" i="59"/>
  <c r="AF19" i="59"/>
  <c r="AC19" i="59"/>
  <c r="Y19" i="59"/>
  <c r="V19" i="59"/>
  <c r="S19" i="59"/>
  <c r="P19" i="59"/>
  <c r="L19" i="59"/>
  <c r="I19" i="59"/>
  <c r="F19" i="59"/>
  <c r="AX19" i="59" s="1"/>
  <c r="AU15" i="59"/>
  <c r="AU21" i="59" s="1"/>
  <c r="AU27" i="59" s="1"/>
  <c r="AQ15" i="59"/>
  <c r="AQ21" i="59" s="1"/>
  <c r="AQ27" i="59" s="1"/>
  <c r="AN15" i="59"/>
  <c r="AN21" i="59" s="1"/>
  <c r="AN27" i="59" s="1"/>
  <c r="AK15" i="59"/>
  <c r="AK21" i="59" s="1"/>
  <c r="AK27" i="59" s="1"/>
  <c r="AH15" i="59"/>
  <c r="AH21" i="59" s="1"/>
  <c r="AH27" i="59" s="1"/>
  <c r="AE15" i="59"/>
  <c r="AE21" i="59" s="1"/>
  <c r="AE27" i="59" s="1"/>
  <c r="AB15" i="59"/>
  <c r="AB21" i="59" s="1"/>
  <c r="AB27" i="59" s="1"/>
  <c r="X15" i="59"/>
  <c r="X21" i="59" s="1"/>
  <c r="X27" i="59" s="1"/>
  <c r="U15" i="59"/>
  <c r="U21" i="59" s="1"/>
  <c r="U27" i="59" s="1"/>
  <c r="R15" i="59"/>
  <c r="R21" i="59" s="1"/>
  <c r="R27" i="59" s="1"/>
  <c r="O15" i="59"/>
  <c r="O21" i="59" s="1"/>
  <c r="O27" i="59" s="1"/>
  <c r="K15" i="59"/>
  <c r="K21" i="59" s="1"/>
  <c r="K27" i="59" s="1"/>
  <c r="H15" i="59"/>
  <c r="H21" i="59" s="1"/>
  <c r="H27" i="59" s="1"/>
  <c r="E15" i="59"/>
  <c r="E21" i="59" s="1"/>
  <c r="E27" i="59" s="1"/>
  <c r="AV13" i="59"/>
  <c r="AV39" i="59" s="1"/>
  <c r="AR13" i="59"/>
  <c r="AR39" i="59" s="1"/>
  <c r="AO13" i="59"/>
  <c r="AO39" i="59" s="1"/>
  <c r="AL13" i="59"/>
  <c r="AL39" i="59" s="1"/>
  <c r="AI13" i="59"/>
  <c r="AI39" i="59" s="1"/>
  <c r="AF13" i="59"/>
  <c r="AF39" i="59" s="1"/>
  <c r="AC13" i="59"/>
  <c r="AC39" i="59" s="1"/>
  <c r="Y13" i="59"/>
  <c r="Y39" i="59" s="1"/>
  <c r="V13" i="59"/>
  <c r="V39" i="59" s="1"/>
  <c r="S13" i="59"/>
  <c r="S39" i="59" s="1"/>
  <c r="P13" i="59"/>
  <c r="P39" i="59" s="1"/>
  <c r="L13" i="59"/>
  <c r="L39" i="59" s="1"/>
  <c r="I13" i="59"/>
  <c r="I39" i="59" s="1"/>
  <c r="F13" i="59"/>
  <c r="B2" i="59"/>
  <c r="AV37" i="58"/>
  <c r="AR37" i="58"/>
  <c r="AO37" i="58"/>
  <c r="AL37" i="58"/>
  <c r="AI37" i="58"/>
  <c r="AF37" i="58"/>
  <c r="AC37" i="58"/>
  <c r="Y37" i="58"/>
  <c r="V37" i="58"/>
  <c r="S37" i="58"/>
  <c r="P37" i="58"/>
  <c r="L37" i="58"/>
  <c r="I37" i="58"/>
  <c r="F37" i="58"/>
  <c r="AX37" i="58" s="1"/>
  <c r="AU33" i="58"/>
  <c r="AQ33" i="58"/>
  <c r="AN33" i="58"/>
  <c r="AK33" i="58"/>
  <c r="AH33" i="58"/>
  <c r="AE33" i="58"/>
  <c r="AB33" i="58"/>
  <c r="X33" i="58"/>
  <c r="U33" i="58"/>
  <c r="R33" i="58"/>
  <c r="O33" i="58"/>
  <c r="K33" i="58"/>
  <c r="H33" i="58"/>
  <c r="E33" i="58"/>
  <c r="AV31" i="58"/>
  <c r="AR31" i="58"/>
  <c r="AO31" i="58"/>
  <c r="AL31" i="58"/>
  <c r="AI31" i="58"/>
  <c r="AF31" i="58"/>
  <c r="AC31" i="58"/>
  <c r="Y31" i="58"/>
  <c r="V31" i="58"/>
  <c r="S31" i="58"/>
  <c r="P31" i="58"/>
  <c r="L31" i="58"/>
  <c r="I31" i="58"/>
  <c r="F31" i="58"/>
  <c r="AX31" i="58" s="1"/>
  <c r="AV25" i="58"/>
  <c r="AR25" i="58"/>
  <c r="AO25" i="58"/>
  <c r="AL25" i="58"/>
  <c r="AI25" i="58"/>
  <c r="AF25" i="58"/>
  <c r="AC25" i="58"/>
  <c r="Y25" i="58"/>
  <c r="V25" i="58"/>
  <c r="S25" i="58"/>
  <c r="P25" i="58"/>
  <c r="L25" i="58"/>
  <c r="I25" i="58"/>
  <c r="F25" i="58"/>
  <c r="AX25" i="58" s="1"/>
  <c r="AV19" i="58"/>
  <c r="AR19" i="58"/>
  <c r="AO19" i="58"/>
  <c r="AL19" i="58"/>
  <c r="AI19" i="58"/>
  <c r="AF19" i="58"/>
  <c r="AC19" i="58"/>
  <c r="Y19" i="58"/>
  <c r="V19" i="58"/>
  <c r="S19" i="58"/>
  <c r="P19" i="58"/>
  <c r="L19" i="58"/>
  <c r="I19" i="58"/>
  <c r="F19" i="58"/>
  <c r="AX19" i="58" s="1"/>
  <c r="AU15" i="58"/>
  <c r="AU21" i="58" s="1"/>
  <c r="AU27" i="58" s="1"/>
  <c r="AQ15" i="58"/>
  <c r="AQ21" i="58" s="1"/>
  <c r="AQ27" i="58" s="1"/>
  <c r="AN15" i="58"/>
  <c r="AN21" i="58" s="1"/>
  <c r="AN27" i="58" s="1"/>
  <c r="AK15" i="58"/>
  <c r="AK21" i="58" s="1"/>
  <c r="AK27" i="58" s="1"/>
  <c r="AH15" i="58"/>
  <c r="AH21" i="58" s="1"/>
  <c r="AH27" i="58" s="1"/>
  <c r="AE15" i="58"/>
  <c r="AE21" i="58" s="1"/>
  <c r="AE27" i="58" s="1"/>
  <c r="AB15" i="58"/>
  <c r="AB21" i="58" s="1"/>
  <c r="AB27" i="58" s="1"/>
  <c r="X15" i="58"/>
  <c r="X21" i="58" s="1"/>
  <c r="X27" i="58" s="1"/>
  <c r="U15" i="58"/>
  <c r="U21" i="58" s="1"/>
  <c r="U27" i="58" s="1"/>
  <c r="R15" i="58"/>
  <c r="R21" i="58" s="1"/>
  <c r="R27" i="58" s="1"/>
  <c r="O15" i="58"/>
  <c r="O21" i="58" s="1"/>
  <c r="O27" i="58" s="1"/>
  <c r="K15" i="58"/>
  <c r="K21" i="58" s="1"/>
  <c r="K27" i="58" s="1"/>
  <c r="H15" i="58"/>
  <c r="H21" i="58" s="1"/>
  <c r="H27" i="58" s="1"/>
  <c r="E15" i="58"/>
  <c r="E21" i="58" s="1"/>
  <c r="E27" i="58" s="1"/>
  <c r="AV13" i="58"/>
  <c r="AV39" i="58" s="1"/>
  <c r="AR13" i="58"/>
  <c r="AR39" i="58" s="1"/>
  <c r="AO13" i="58"/>
  <c r="AO39" i="58" s="1"/>
  <c r="AL13" i="58"/>
  <c r="AL39" i="58" s="1"/>
  <c r="AI13" i="58"/>
  <c r="AI39" i="58" s="1"/>
  <c r="AF13" i="58"/>
  <c r="AF39" i="58" s="1"/>
  <c r="AC13" i="58"/>
  <c r="AC39" i="58" s="1"/>
  <c r="Y13" i="58"/>
  <c r="Y39" i="58" s="1"/>
  <c r="V13" i="58"/>
  <c r="V39" i="58" s="1"/>
  <c r="S13" i="58"/>
  <c r="S39" i="58" s="1"/>
  <c r="P13" i="58"/>
  <c r="P39" i="58" s="1"/>
  <c r="L13" i="58"/>
  <c r="L39" i="58" s="1"/>
  <c r="I13" i="58"/>
  <c r="I39" i="58" s="1"/>
  <c r="F13" i="58"/>
  <c r="B2" i="58"/>
  <c r="L8" i="17"/>
  <c r="B2" i="32"/>
  <c r="B1" i="17"/>
  <c r="AV37" i="57"/>
  <c r="AR37" i="57"/>
  <c r="AO37" i="57"/>
  <c r="AL37" i="57"/>
  <c r="AI37" i="57"/>
  <c r="AF37" i="57"/>
  <c r="AC37" i="57"/>
  <c r="Y37" i="57"/>
  <c r="V37" i="57"/>
  <c r="S37" i="57"/>
  <c r="P37" i="57"/>
  <c r="L37" i="57"/>
  <c r="I37" i="57"/>
  <c r="F37" i="57"/>
  <c r="AX37" i="57" s="1"/>
  <c r="AU33" i="57"/>
  <c r="AQ33" i="57"/>
  <c r="AN33" i="57"/>
  <c r="AK33" i="57"/>
  <c r="AH33" i="57"/>
  <c r="AE33" i="57"/>
  <c r="AB33" i="57"/>
  <c r="X33" i="57"/>
  <c r="U33" i="57"/>
  <c r="R33" i="57"/>
  <c r="O33" i="57"/>
  <c r="K33" i="57"/>
  <c r="H33" i="57"/>
  <c r="E33" i="57"/>
  <c r="AV31" i="57"/>
  <c r="AR31" i="57"/>
  <c r="AO31" i="57"/>
  <c r="AL31" i="57"/>
  <c r="AI31" i="57"/>
  <c r="AF31" i="57"/>
  <c r="AC31" i="57"/>
  <c r="Y31" i="57"/>
  <c r="V31" i="57"/>
  <c r="S31" i="57"/>
  <c r="P31" i="57"/>
  <c r="L31" i="57"/>
  <c r="I31" i="57"/>
  <c r="F31" i="57"/>
  <c r="AX31" i="57" s="1"/>
  <c r="AV25" i="57"/>
  <c r="AR25" i="57"/>
  <c r="AO25" i="57"/>
  <c r="AL25" i="57"/>
  <c r="AI25" i="57"/>
  <c r="AF25" i="57"/>
  <c r="AC25" i="57"/>
  <c r="Y25" i="57"/>
  <c r="V25" i="57"/>
  <c r="S25" i="57"/>
  <c r="P25" i="57"/>
  <c r="L25" i="57"/>
  <c r="I25" i="57"/>
  <c r="F25" i="57"/>
  <c r="AX25" i="57" s="1"/>
  <c r="AV19" i="57"/>
  <c r="AR19" i="57"/>
  <c r="AO19" i="57"/>
  <c r="AL19" i="57"/>
  <c r="AI19" i="57"/>
  <c r="AF19" i="57"/>
  <c r="AC19" i="57"/>
  <c r="Y19" i="57"/>
  <c r="V19" i="57"/>
  <c r="S19" i="57"/>
  <c r="P19" i="57"/>
  <c r="L19" i="57"/>
  <c r="I19" i="57"/>
  <c r="F19" i="57"/>
  <c r="AX19" i="57" s="1"/>
  <c r="AU15" i="57"/>
  <c r="AU21" i="57" s="1"/>
  <c r="AU27" i="57" s="1"/>
  <c r="AQ15" i="57"/>
  <c r="AQ21" i="57" s="1"/>
  <c r="AQ27" i="57" s="1"/>
  <c r="AN15" i="57"/>
  <c r="AN21" i="57" s="1"/>
  <c r="AN27" i="57" s="1"/>
  <c r="AK15" i="57"/>
  <c r="AK21" i="57" s="1"/>
  <c r="AK27" i="57" s="1"/>
  <c r="AH15" i="57"/>
  <c r="AH21" i="57" s="1"/>
  <c r="AH27" i="57" s="1"/>
  <c r="AE15" i="57"/>
  <c r="AE21" i="57" s="1"/>
  <c r="AE27" i="57" s="1"/>
  <c r="AB15" i="57"/>
  <c r="AB21" i="57" s="1"/>
  <c r="AB27" i="57" s="1"/>
  <c r="X15" i="57"/>
  <c r="X21" i="57" s="1"/>
  <c r="X27" i="57" s="1"/>
  <c r="U15" i="57"/>
  <c r="U21" i="57" s="1"/>
  <c r="U27" i="57" s="1"/>
  <c r="R15" i="57"/>
  <c r="R21" i="57" s="1"/>
  <c r="R27" i="57" s="1"/>
  <c r="O15" i="57"/>
  <c r="O21" i="57" s="1"/>
  <c r="O27" i="57" s="1"/>
  <c r="K15" i="57"/>
  <c r="K21" i="57" s="1"/>
  <c r="K27" i="57" s="1"/>
  <c r="H15" i="57"/>
  <c r="H21" i="57" s="1"/>
  <c r="H27" i="57" s="1"/>
  <c r="E15" i="57"/>
  <c r="E21" i="57" s="1"/>
  <c r="E27" i="57" s="1"/>
  <c r="AV13" i="57"/>
  <c r="AV39" i="57" s="1"/>
  <c r="AR13" i="57"/>
  <c r="AR39" i="57" s="1"/>
  <c r="AO13" i="57"/>
  <c r="AO39" i="57" s="1"/>
  <c r="AL13" i="57"/>
  <c r="AL39" i="57" s="1"/>
  <c r="AI13" i="57"/>
  <c r="AI39" i="57" s="1"/>
  <c r="AF13" i="57"/>
  <c r="AF39" i="57" s="1"/>
  <c r="AC13" i="57"/>
  <c r="AC39" i="57" s="1"/>
  <c r="Y13" i="57"/>
  <c r="Y39" i="57" s="1"/>
  <c r="V13" i="57"/>
  <c r="V39" i="57" s="1"/>
  <c r="S13" i="57"/>
  <c r="S39" i="57" s="1"/>
  <c r="P13" i="57"/>
  <c r="P39" i="57" s="1"/>
  <c r="L13" i="57"/>
  <c r="L39" i="57" s="1"/>
  <c r="I13" i="57"/>
  <c r="I39" i="57" s="1"/>
  <c r="F13" i="57"/>
  <c r="F10" i="17"/>
  <c r="F11" i="17"/>
  <c r="F12" i="17"/>
  <c r="F13" i="17"/>
  <c r="F14" i="17"/>
  <c r="F15" i="17"/>
  <c r="F16" i="17"/>
  <c r="F17" i="17"/>
  <c r="F9" i="17"/>
  <c r="F39" i="67" l="1"/>
  <c r="AX39" i="67" s="1"/>
  <c r="AX13" i="67"/>
  <c r="F39" i="66"/>
  <c r="AX39" i="66" s="1"/>
  <c r="AX13" i="66"/>
  <c r="F39" i="65"/>
  <c r="AX39" i="65" s="1"/>
  <c r="AX13" i="65"/>
  <c r="F39" i="64"/>
  <c r="AX39" i="64" s="1"/>
  <c r="AX13" i="64"/>
  <c r="F39" i="62"/>
  <c r="AX39" i="62" s="1"/>
  <c r="AX13" i="62"/>
  <c r="F39" i="61"/>
  <c r="AX39" i="61" s="1"/>
  <c r="AX13" i="61"/>
  <c r="F39" i="59"/>
  <c r="AX39" i="59" s="1"/>
  <c r="AX13" i="59"/>
  <c r="F39" i="58"/>
  <c r="AX13" i="58"/>
  <c r="F39" i="57"/>
  <c r="AX39" i="57" s="1"/>
  <c r="AX13" i="57"/>
  <c r="BJ17" i="17"/>
  <c r="BJ16" i="17"/>
  <c r="BJ15" i="17"/>
  <c r="BJ14" i="17"/>
  <c r="BJ13" i="17"/>
  <c r="BJ12" i="17"/>
  <c r="BJ11" i="17"/>
  <c r="BJ10" i="17"/>
  <c r="BJ8" i="17"/>
  <c r="BD17" i="17"/>
  <c r="BD16" i="17"/>
  <c r="BD15" i="17"/>
  <c r="BD14" i="17"/>
  <c r="BD13" i="17"/>
  <c r="BD12" i="17"/>
  <c r="BD11" i="17"/>
  <c r="BD10" i="17"/>
  <c r="BA17" i="17"/>
  <c r="BA16" i="17"/>
  <c r="BA15" i="17"/>
  <c r="BA14" i="17"/>
  <c r="BA13" i="17"/>
  <c r="BA12" i="17"/>
  <c r="BA11" i="17"/>
  <c r="BA10" i="17"/>
  <c r="AT17" i="17"/>
  <c r="AT16" i="17"/>
  <c r="AT15" i="17"/>
  <c r="AT14" i="17"/>
  <c r="AT13" i="17"/>
  <c r="AT12" i="17"/>
  <c r="AT11" i="17"/>
  <c r="AT10" i="17"/>
  <c r="AG17" i="17"/>
  <c r="AG16" i="17"/>
  <c r="AG15" i="17"/>
  <c r="AG14" i="17"/>
  <c r="AG13" i="17"/>
  <c r="AG12" i="17"/>
  <c r="AG11" i="17"/>
  <c r="AG10" i="17"/>
  <c r="AV37" i="32"/>
  <c r="AR37" i="32"/>
  <c r="AO37" i="32"/>
  <c r="AL37" i="32"/>
  <c r="AI37" i="32"/>
  <c r="AF37" i="32"/>
  <c r="AC37" i="32"/>
  <c r="Y37" i="32"/>
  <c r="V37" i="32"/>
  <c r="S37" i="32"/>
  <c r="P37" i="32"/>
  <c r="L37" i="32"/>
  <c r="I37" i="32"/>
  <c r="F37" i="32"/>
  <c r="AU33" i="32"/>
  <c r="AQ33" i="32"/>
  <c r="AN33" i="32"/>
  <c r="AK33" i="32"/>
  <c r="AH33" i="32"/>
  <c r="AE33" i="32"/>
  <c r="AB33" i="32"/>
  <c r="X33" i="32"/>
  <c r="U33" i="32"/>
  <c r="R33" i="32"/>
  <c r="O33" i="32"/>
  <c r="K33" i="32"/>
  <c r="H33" i="32"/>
  <c r="E33" i="32"/>
  <c r="AV31" i="32"/>
  <c r="AR31" i="32"/>
  <c r="AO31" i="32"/>
  <c r="AL31" i="32"/>
  <c r="AI31" i="32"/>
  <c r="AF31" i="32"/>
  <c r="AC31" i="32"/>
  <c r="Y31" i="32"/>
  <c r="V31" i="32"/>
  <c r="S31" i="32"/>
  <c r="P31" i="32"/>
  <c r="L31" i="32"/>
  <c r="I31" i="32"/>
  <c r="F31" i="32"/>
  <c r="AV25" i="32"/>
  <c r="AR25" i="32"/>
  <c r="AO25" i="32"/>
  <c r="AL25" i="32"/>
  <c r="AI25" i="32"/>
  <c r="AF25" i="32"/>
  <c r="AC25" i="32"/>
  <c r="Y25" i="32"/>
  <c r="V25" i="32"/>
  <c r="S25" i="32"/>
  <c r="P25" i="32"/>
  <c r="L25" i="32"/>
  <c r="I25" i="32"/>
  <c r="F25" i="32"/>
  <c r="AV19" i="32"/>
  <c r="AR19" i="32"/>
  <c r="AO19" i="32"/>
  <c r="AL19" i="32"/>
  <c r="AI19" i="32"/>
  <c r="AF19" i="32"/>
  <c r="AC19" i="32"/>
  <c r="Y19" i="32"/>
  <c r="V19" i="32"/>
  <c r="S19" i="32"/>
  <c r="P19" i="32"/>
  <c r="L19" i="32"/>
  <c r="I19" i="32"/>
  <c r="F19" i="32"/>
  <c r="AX19" i="32"/>
  <c r="AU15" i="32"/>
  <c r="AU21" i="32" s="1"/>
  <c r="AU27" i="32" s="1"/>
  <c r="AQ15" i="32"/>
  <c r="AQ21" i="32" s="1"/>
  <c r="AQ27" i="32" s="1"/>
  <c r="AN15" i="32"/>
  <c r="AN21" i="32" s="1"/>
  <c r="AN27" i="32" s="1"/>
  <c r="AK15" i="32"/>
  <c r="AK21" i="32" s="1"/>
  <c r="AK27" i="32" s="1"/>
  <c r="AH15" i="32"/>
  <c r="AH21" i="32" s="1"/>
  <c r="AH27" i="32" s="1"/>
  <c r="AE15" i="32"/>
  <c r="AE21" i="32" s="1"/>
  <c r="AE27" i="32" s="1"/>
  <c r="AB15" i="32"/>
  <c r="AB21" i="32" s="1"/>
  <c r="AB27" i="32" s="1"/>
  <c r="X15" i="32"/>
  <c r="X21" i="32" s="1"/>
  <c r="X27" i="32" s="1"/>
  <c r="U15" i="32"/>
  <c r="U21" i="32" s="1"/>
  <c r="U27" i="32" s="1"/>
  <c r="R15" i="32"/>
  <c r="R21" i="32" s="1"/>
  <c r="R27" i="32" s="1"/>
  <c r="O15" i="32"/>
  <c r="O21" i="32" s="1"/>
  <c r="O27" i="32" s="1"/>
  <c r="K15" i="32"/>
  <c r="K21" i="32" s="1"/>
  <c r="K27" i="32" s="1"/>
  <c r="H15" i="32"/>
  <c r="H21" i="32" s="1"/>
  <c r="H27" i="32" s="1"/>
  <c r="E15" i="32"/>
  <c r="E21" i="32" s="1"/>
  <c r="E27" i="32" s="1"/>
  <c r="AV13" i="32"/>
  <c r="AR13" i="32"/>
  <c r="AR39" i="32" s="1"/>
  <c r="BJ9" i="17" s="1"/>
  <c r="AO13" i="32"/>
  <c r="AO39" i="32" s="1"/>
  <c r="AL13" i="32"/>
  <c r="AL39" i="32" s="1"/>
  <c r="BD9" i="17" s="1"/>
  <c r="AI13" i="32"/>
  <c r="AI39" i="32" s="1"/>
  <c r="BA9" i="17" s="1"/>
  <c r="AF13" i="32"/>
  <c r="AF39" i="32" s="1"/>
  <c r="AC13" i="32"/>
  <c r="AC39" i="32" s="1"/>
  <c r="AT9" i="17" s="1"/>
  <c r="Y13" i="32"/>
  <c r="Y39" i="32" s="1"/>
  <c r="V13" i="32"/>
  <c r="S13" i="32"/>
  <c r="S39" i="32" s="1"/>
  <c r="P13" i="32"/>
  <c r="P39" i="32" s="1"/>
  <c r="AG9" i="17" s="1"/>
  <c r="L13" i="32"/>
  <c r="L39" i="32" s="1"/>
  <c r="I13" i="32"/>
  <c r="I39" i="32" s="1"/>
  <c r="F13" i="32"/>
  <c r="F39" i="32" s="1"/>
  <c r="E10" i="17"/>
  <c r="E11" i="17"/>
  <c r="E12" i="17"/>
  <c r="E13" i="17"/>
  <c r="E14" i="17"/>
  <c r="E15" i="17"/>
  <c r="E16" i="17"/>
  <c r="E17" i="17"/>
  <c r="E9" i="17"/>
  <c r="BM8" i="17"/>
  <c r="BD8" i="17"/>
  <c r="AT8" i="17"/>
  <c r="AG8" i="17"/>
  <c r="C8" i="17"/>
  <c r="L11" i="17" l="1"/>
  <c r="L12" i="17"/>
  <c r="L13" i="17"/>
  <c r="L14" i="17"/>
  <c r="L15" i="17"/>
  <c r="L16" i="17"/>
  <c r="L17" i="17"/>
  <c r="BE19" i="17"/>
  <c r="BB19" i="17"/>
  <c r="AX31" i="32"/>
  <c r="AX37" i="32"/>
  <c r="AV39" i="32"/>
  <c r="BK19" i="17" s="1"/>
  <c r="AX25" i="32"/>
  <c r="V39" i="32"/>
  <c r="AM8" i="17"/>
  <c r="AJ8" i="17"/>
  <c r="AQ8" i="17"/>
  <c r="BG8" i="17"/>
  <c r="AX13" i="32"/>
  <c r="AD8" i="17"/>
  <c r="AA8" i="17"/>
  <c r="AX39" i="32" l="1"/>
  <c r="X8" i="17"/>
  <c r="L9" i="17" l="1"/>
  <c r="AR19" i="17"/>
  <c r="AX9" i="17"/>
  <c r="L10" i="17" l="1"/>
  <c r="AW9" i="17"/>
  <c r="AM9" i="17"/>
  <c r="AJ9" i="17"/>
  <c r="AD9" i="17"/>
  <c r="AA9" i="17"/>
  <c r="X9" i="17"/>
  <c r="AQ9" i="17"/>
  <c r="BG9" i="17"/>
  <c r="AY19" i="17"/>
  <c r="BA8" i="17"/>
  <c r="BH19" i="17" l="1"/>
  <c r="B8" i="17"/>
  <c r="AN13" i="17"/>
  <c r="AN14" i="17"/>
  <c r="AN15" i="17"/>
  <c r="AN9" i="17"/>
  <c r="U9" i="17" s="1"/>
  <c r="AX17" i="17"/>
  <c r="AX16" i="17"/>
  <c r="AX15" i="17"/>
  <c r="AX14" i="17"/>
  <c r="AX13" i="17"/>
  <c r="AX12" i="17"/>
  <c r="AX11" i="17"/>
  <c r="AX10" i="17"/>
  <c r="M9" i="17" l="1"/>
  <c r="O9" i="17"/>
  <c r="AN16" i="17"/>
  <c r="AN11" i="17"/>
  <c r="AN12" i="17"/>
  <c r="AN17" i="17"/>
  <c r="AN10" i="17"/>
  <c r="AX8" i="17"/>
  <c r="AW8" i="17"/>
  <c r="AU19" i="17"/>
  <c r="AW10" i="17"/>
  <c r="AM10" i="17"/>
  <c r="AJ10" i="17"/>
  <c r="AD10" i="17"/>
  <c r="AA10" i="17"/>
  <c r="X10" i="17"/>
  <c r="AQ10" i="17"/>
  <c r="BG10" i="17"/>
  <c r="AW11" i="17"/>
  <c r="AM11" i="17"/>
  <c r="AJ11" i="17"/>
  <c r="AD11" i="17"/>
  <c r="AA11" i="17"/>
  <c r="X11" i="17"/>
  <c r="AQ11" i="17"/>
  <c r="BG11" i="17"/>
  <c r="AW12" i="17"/>
  <c r="AM12" i="17"/>
  <c r="AJ12" i="17"/>
  <c r="AD12" i="17"/>
  <c r="AA12" i="17"/>
  <c r="X12" i="17"/>
  <c r="AQ12" i="17"/>
  <c r="BG12" i="17"/>
  <c r="AW13" i="17"/>
  <c r="AM13" i="17"/>
  <c r="AJ13" i="17"/>
  <c r="AD13" i="17"/>
  <c r="AA13" i="17"/>
  <c r="X13" i="17"/>
  <c r="AQ13" i="17"/>
  <c r="BG13" i="17"/>
  <c r="AW14" i="17"/>
  <c r="AM14" i="17"/>
  <c r="AJ14" i="17"/>
  <c r="AD14" i="17"/>
  <c r="AA14" i="17"/>
  <c r="X14" i="17"/>
  <c r="AQ14" i="17"/>
  <c r="BG14" i="17"/>
  <c r="AW15" i="17"/>
  <c r="AM15" i="17"/>
  <c r="AJ15" i="17"/>
  <c r="AD15" i="17"/>
  <c r="AA15" i="17"/>
  <c r="X15" i="17"/>
  <c r="AQ15" i="17"/>
  <c r="BG15" i="17"/>
  <c r="AW16" i="17"/>
  <c r="AM16" i="17"/>
  <c r="AJ16" i="17"/>
  <c r="AD16" i="17"/>
  <c r="AA16" i="17"/>
  <c r="X16" i="17"/>
  <c r="AQ16" i="17"/>
  <c r="BG16" i="17"/>
  <c r="AW17" i="17"/>
  <c r="AM17" i="17"/>
  <c r="AJ17" i="17"/>
  <c r="AD17" i="17"/>
  <c r="AA17" i="17"/>
  <c r="X17" i="17"/>
  <c r="AQ17" i="17"/>
  <c r="BG17" i="17"/>
  <c r="BM10" i="17"/>
  <c r="BM11" i="17"/>
  <c r="BM12" i="17"/>
  <c r="BM13" i="17"/>
  <c r="BM14" i="17"/>
  <c r="BM15" i="17"/>
  <c r="BM16" i="17"/>
  <c r="BM17" i="17"/>
  <c r="AT19" i="17"/>
  <c r="H9" i="17" l="1"/>
  <c r="N9" i="17"/>
  <c r="Q9" i="17" s="1"/>
  <c r="P9" i="17"/>
  <c r="U17" i="17"/>
  <c r="U16" i="17"/>
  <c r="U15" i="17"/>
  <c r="U14" i="17"/>
  <c r="U13" i="17"/>
  <c r="U12" i="17"/>
  <c r="U11" i="17"/>
  <c r="U10" i="17"/>
  <c r="AX19" i="17"/>
  <c r="BM19" i="17"/>
  <c r="AB19" i="17"/>
  <c r="Y19" i="17"/>
  <c r="BD19" i="17"/>
  <c r="BG19" i="17"/>
  <c r="BJ19" i="17"/>
  <c r="AW19" i="17"/>
  <c r="BA19" i="17"/>
  <c r="AD19" i="17"/>
  <c r="O17" i="17" l="1"/>
  <c r="M17" i="17"/>
  <c r="N17" i="17" s="1"/>
  <c r="O16" i="17"/>
  <c r="M16" i="17"/>
  <c r="N16" i="17" s="1"/>
  <c r="O15" i="17"/>
  <c r="M15" i="17"/>
  <c r="N15" i="17" s="1"/>
  <c r="O14" i="17"/>
  <c r="M14" i="17"/>
  <c r="N14" i="17" s="1"/>
  <c r="O13" i="17"/>
  <c r="M13" i="17"/>
  <c r="N13" i="17" s="1"/>
  <c r="O12" i="17"/>
  <c r="M12" i="17"/>
  <c r="N12" i="17" s="1"/>
  <c r="O11" i="17"/>
  <c r="M11" i="17"/>
  <c r="N11" i="17" s="1"/>
  <c r="O10" i="17"/>
  <c r="M10" i="17"/>
  <c r="N10" i="17" s="1"/>
  <c r="P10" i="17"/>
  <c r="Q10" i="17"/>
  <c r="P11" i="17"/>
  <c r="Q11" i="17"/>
  <c r="P12" i="17"/>
  <c r="Q12" i="17"/>
  <c r="P13" i="17"/>
  <c r="Q13" i="17"/>
  <c r="P14" i="17"/>
  <c r="Q14" i="17"/>
  <c r="P15" i="17"/>
  <c r="Q15" i="17"/>
  <c r="P16" i="17"/>
  <c r="Q16" i="17"/>
  <c r="P17" i="17"/>
  <c r="Q17" i="17"/>
  <c r="AN8" i="17"/>
  <c r="U8" i="17" s="1"/>
  <c r="AA19" i="17"/>
  <c r="AO19" i="17"/>
  <c r="AM19" i="17"/>
  <c r="AK19" i="17"/>
  <c r="AH19" i="17"/>
  <c r="AJ19" i="17"/>
  <c r="M8" i="17" l="1"/>
  <c r="H8" i="17" s="1"/>
  <c r="H17" i="17"/>
  <c r="H16" i="17"/>
  <c r="H15" i="17"/>
  <c r="H14" i="17"/>
  <c r="H13" i="17"/>
  <c r="H12" i="17"/>
  <c r="H11" i="17"/>
  <c r="H10" i="17"/>
  <c r="S19" i="17"/>
  <c r="J19" i="17"/>
  <c r="AQ19" i="17"/>
  <c r="AG19" i="17"/>
  <c r="AE19" i="17"/>
  <c r="N8" i="17" l="1"/>
  <c r="Q8" i="17" s="1"/>
  <c r="P8" i="17"/>
  <c r="U19" i="17"/>
  <c r="L19" i="17"/>
  <c r="P19" i="17" l="1"/>
  <c r="H19" i="17"/>
  <c r="Q19" i="17"/>
  <c r="M19" i="17"/>
  <c r="V19" i="17"/>
  <c r="O19" i="17" l="1"/>
  <c r="X19" i="17" l="1"/>
  <c r="N19" i="17"/>
</calcChain>
</file>

<file path=xl/sharedStrings.xml><?xml version="1.0" encoding="utf-8"?>
<sst xmlns="http://schemas.openxmlformats.org/spreadsheetml/2006/main" count="1417" uniqueCount="152">
  <si>
    <t>Kosten</t>
  </si>
  <si>
    <t>Industrieel onderzoek</t>
  </si>
  <si>
    <t>Projecttitel:</t>
  </si>
  <si>
    <t>Penvoerder</t>
  </si>
  <si>
    <t>Deelnemer 2</t>
  </si>
  <si>
    <t>Deelnemer 3</t>
  </si>
  <si>
    <t>Deelnemer 4</t>
  </si>
  <si>
    <t>Deelnemer 5</t>
  </si>
  <si>
    <t>Deelnemer 6</t>
  </si>
  <si>
    <t>Naam</t>
  </si>
  <si>
    <t>Totaal</t>
  </si>
  <si>
    <t>Penvoerder:</t>
  </si>
  <si>
    <t>versie:</t>
  </si>
  <si>
    <t>Type</t>
  </si>
  <si>
    <t>NL Subsidie</t>
  </si>
  <si>
    <t>Deelnemer 7</t>
  </si>
  <si>
    <t>Deelnemer 8</t>
  </si>
  <si>
    <t>Deelnemer 9</t>
  </si>
  <si>
    <t>Type organisatie:</t>
  </si>
  <si>
    <t>Experimentele ontwikkeling</t>
  </si>
  <si>
    <t>Haalbaarheidsstudies</t>
  </si>
  <si>
    <t>Investeringssteun voor kmo's</t>
  </si>
  <si>
    <t>Consultancysteun voor kmo's</t>
  </si>
  <si>
    <t>Kmo-steun ten behoeve van deelneming aan beurzen</t>
  </si>
  <si>
    <t>Fundamenteel onderzoek</t>
  </si>
  <si>
    <t>Investeringsteun voor onderzoeksinfrastructuur</t>
  </si>
  <si>
    <t>Investeringssteun voor test- en experimenteerinfrastructuur</t>
  </si>
  <si>
    <t>Steun voor innovatieclusters</t>
  </si>
  <si>
    <t>Innovatiesteun voor kmo's</t>
  </si>
  <si>
    <t>Steun voor proces- en organisatie-innovatie</t>
  </si>
  <si>
    <t>Totale Europese subsidiabele projectkosten</t>
  </si>
  <si>
    <t>Projectkosten onder AGVV artikel 17: 
Investeringssteun voor kmo's</t>
  </si>
  <si>
    <t xml:space="preserve"> Projectkosten onder AGVV Artikel 18: 
Consultancysteun voor kmo's</t>
  </si>
  <si>
    <t>Projectkosten onder AGVV Artikel 19: 
Kmo-steun ten behoeve van deelneming aan beurzen</t>
  </si>
  <si>
    <t>Projectkosten onder AGVV Artikel 26: 
Investeringssteun voor onderzoeksinfrastructuur</t>
  </si>
  <si>
    <t>Projectkosten onder AGVV Artikel 26 bis: 
Investeringssteun voor test- en experimenteerinfrastructuur</t>
  </si>
  <si>
    <t>Projectkosten onder AGVV Artikel 27:
Steun voor innovatieclusters</t>
  </si>
  <si>
    <t>Projectkosten onder AGVV Artikel 28:
Innovatiesteun voor kmo's</t>
  </si>
  <si>
    <t>Projectkosten onder AGVV Artikel 29:
Steun voor proces- en organisatie-innovatie</t>
  </si>
  <si>
    <t>Projectkosten onder AGVV Artikel 31
Opleidingssteun</t>
  </si>
  <si>
    <t>Overige projectkosten</t>
  </si>
  <si>
    <t>Investeringsteun voor KMO's</t>
  </si>
  <si>
    <t>Steun voor fundamenteel onderzoek</t>
  </si>
  <si>
    <t>Steun voor industrieel onderzoek</t>
  </si>
  <si>
    <t>Steun voor experimentele ontwikkeling</t>
  </si>
  <si>
    <t>Steun voor haalbaarheidsstudies</t>
  </si>
  <si>
    <t>Investeringssteun voor onderzoeksinfrastructuur</t>
  </si>
  <si>
    <t>Totale kosten</t>
  </si>
  <si>
    <t>Opleidingssteun</t>
  </si>
  <si>
    <t>Overige kosten</t>
  </si>
  <si>
    <t>0'%</t>
  </si>
  <si>
    <t xml:space="preserve">50'% KB of 50'% MB </t>
  </si>
  <si>
    <t>100'% algemeen</t>
  </si>
  <si>
    <t xml:space="preserve">20'% KB of 10'% MB </t>
  </si>
  <si>
    <t>Samenwerkings-toeslag experimentele ontwikkeling</t>
  </si>
  <si>
    <t>15'% GB, 15'% MB of 15% KB</t>
  </si>
  <si>
    <t>60'% algemeen</t>
  </si>
  <si>
    <t>Investeringssteun voor test- en experimenteerinfrastructuur (TEF)</t>
  </si>
  <si>
    <t>Toewijzing KMO-toeslag TEF</t>
  </si>
  <si>
    <t>5'% GB, 5'% MB of 5% KB</t>
  </si>
  <si>
    <t>50'% algemeen</t>
  </si>
  <si>
    <t>100'% KIS, 15'% GB, 50'% MB of 50% KB</t>
  </si>
  <si>
    <t>100'% KIS, 35'% GB, 45'% MB of 55% KB</t>
  </si>
  <si>
    <t>100'% KIS, 50'% GB, 60'% MB of 70% KB</t>
  </si>
  <si>
    <t>100'% KIS, 50'% GB, 60'% MB of 70'% KB</t>
  </si>
  <si>
    <t>100'% KIS, 25'% GB, 35'% MB of 45'% KB</t>
  </si>
  <si>
    <t>1. Investeringssteun ten behoeve van kmo's die binnen of buiten het grondgebied van de Unie actief zijn, is verenigbaar met de interne markt in de zin van artikel 107, lid 3, van het Verdrag en is van de aan meldingsverplichting van artikel 108, lid 3, van het Verdrag vrijgesteld, mits de in dit artikel en in hoofdstuk I vastgestelde voorwaarden zijn vervuld.
2. De in aanmerking komende kosten zijn één of meer van de vol gende kosten:
a) de kosten van investeringen in materiële en immateriële activa, met inbegrip van eenmalige niet-afschrijfbare kosten die rechtstreeks verband houden met de investering en de eerste installatie ervan; b) de geraamde loonkosten voor rechtstreeks door het investeringsproject gecreëerde banen, berekend over een periode van twee jaar; c) een combinatie van een deel van de in punten a) en b) bedoelde kosten, die echter niet het bedrag uit punt a) of b) overschrijdt, als
dit hoger is.
3. Om als in aanmerking komende kosten onder de toepassing van dit artikel te kunnen vallen, bestaat een investering in: a) een investering in materiële en immateriële activa ten behoeve van de oprichting van een nieuwe vestiging; de uitbreiding van een bestaande vestiging; de diversificatie van de productie van een ves tiging naar producten of diensten die voordien niet in de vestiging werden vervaardigd of vanuit hier werden geleverd; of een funda mentele wijziging in het volledige productieproces van het product of de producten of van het totale aanbod van de dienst of diensten waarop de investering in de vestiging betrekking heeft; of
b) een verwerving van activa behorende tot een vestiging die is gesloten of zou zijn gesloten indien zij niet was overgenomen. De enkele verwerving van de aandelen van een onderneming kwalificeert niet als initiële investering. De transactie vindt op marktvoorwaarden plaats. In beginsel worden alleen de kosten voor de aankoop van de activa van derden die geen banden met de koper hebben, in aanmerking genomen. Indien echter een lid van de familie van de oorspronkelijke eigenaar, of een of meer werknemers, een kleine onderneming overneemt/overnemen, is de voorwaarde dat de activa worden verworven van derden zonder banden met de koper, niet van toepassing. Een vervangingsinvestering is dus geen investering in de zin van dit lid.
3 bis Kosten met betrekking tot de huur/leasing van materiële activa kunnen op de volgende voorwaarden in aanmerking worden genomen: 
a) voor gronden en gebouwen moet de huur na het verwachte tijdstip van de voltooiing van de investering ten minste drie jaar blijven doorlopen; b) voor installaties of machines vindt de huur plaats in de vorm van financiële leasing en houdt deze voor de begunstigde van de steun een verplichting in om de activa na afloop van de leaseovereenkomst te kopen.
4. De immateriële activa voldoen aan elk van de volgende voorwaar
den: a) zij worden uitsluitend in de steun ontvangende vestiging gebruikt; b) zij kunnen worden afgeschreven; c) zij worden op marktvoorwaarden aangekocht van derden zonder banden met de koper, en d) zij behoren ten minste drie jaar tot de activa van de steun ontvangende onderneming.
5. Rechtstreeks door een investeringsproject geschapen werkgelegenheid voldoet aan de volgende voorwaarden: a) de werkgelegenheid komt binnen drie jaar na de voltooiing van de investering tot stand; b) er is een nettotoename van het aantal werknemers in de betrokken vestiging, in vergelijking met het gemiddelde van de voorbije twaalf maanden; c) deze werkgelegenheid blijft behouden gedurende ten minste drie jaar te rekenen vanaf het tijdstip dat de arbeidsplaats voor het eerst werd ingevuld.</t>
  </si>
  <si>
    <t>1. Consultancysteun voor kmo's is verenigbaar met de interne markt in de zin van artikel 107, lid 3, van het Verdrag en is van de aan
meldingsverplichting van artikel 108, lid 3, van het Verdrag vrijgesteld, mits de in dit artikel en in hoofdstuk I vastgestelde voorwaarden zijn vervuld. 
2. De steunintensiteit bedraagt ten hoogste 50 % van de in aanmerking komende kosten.
3. De in aanmerking komende kosten zijn de door externe consultants verrichte consultancydiensten.
4. De betrokken diensten zijn niet van permanente of periodieke aard, noch behoren zij tot de gewone bedrijfsuitgaven van de onder
neming, zoals routinematig belastingadvies, gangbare juridische dienst verrichting, of reclame.</t>
  </si>
  <si>
    <t>Artikel 17: Investeringssteun voor kmo's</t>
  </si>
  <si>
    <t>Artikel 18: Consultancysteun voor kmo's</t>
  </si>
  <si>
    <t>Artikel 19: Kmo-steun ten behoeve van deelneming aan beurzen</t>
  </si>
  <si>
    <t>1. Steun ten behoeve van de deelneming van kmo's aan beurzen is verenigbaar met de interne markt in de zin van artikel 107, lid 3, van het Verdrag en is van de aanmeldingsverplichting van artikel 108, lid 3, van het Verdrag vrijgesteld, mits de in dit artikel en in hoofdstuk I vastgestelde voorwaarden zijn vervuld.
2. De in aanmerking komende kosten zijn de kosten gemaakt voor het huren, opzetten en gebruiken van een standplaats voor de deelname van een onderneming aan een bepaalde vakbeurs of tentoonstelling. 
3. De steunintensiteit bedraagt ten hoogste 50 % van de in aanmerking komende kosten.</t>
  </si>
  <si>
    <t>Artikel 2: Definities - Definities voor steun voor onderzoek, ontwikkeling en innovatie</t>
  </si>
  <si>
    <t>Haalbaarheidsstudie</t>
  </si>
  <si>
    <t>„fundamenteel onderzoek”: experimentele of theoretische werk zaamheden die voornamelijk worden verricht om nieuwe kennis te verwerven over de fundamentele aspecten van verschijnselen en waarneembare feiten, zonder dat hiermee een directe commerciële toepassing of een direct commercieel gebruik wordt beoogd;</t>
  </si>
  <si>
    <t>„industrieel onderzoek”: planmatig of kritisch onderzoek dat is gericht op het opdoen van nieuwe kennis en vaardigheden met het oog op de ontwikkeling van nieuwe producten, procedés of diensten, of om bestaande producten, procedés of diensten aanmerkelijk te verbeteren, daaronder begrepen digitale producten, processen of diensten, ongeacht domein, technologie, bedrijfstak of sector (met inbegrip van, doch niet beperkt tot digitale bedrijfstakken en technologieën, zoals supercomputers, kwantum
technologie, blockchaintechnologie, artificiële intelligentie, cyberbeveiliging, big data en cloudtechnologie).
Industrieel onderzoek omvat de creatie van onderdelen voor complexe systemen en kan ook de bouw omvatten van prototypes in een laboratoriumomgeving of in een omgeving met gesimuleerde interfaces voor bestaande systemen, alsmede pilotlijnen, wanneer dat nodig is voor het industriële onderzoek en
met name voor de validering van generieke technologie;</t>
  </si>
  <si>
    <t>„experimentele ontwikkeling”: het verwerven, combineren, vormgeven en gebruiken van bestaande wetenschappelijke, technologische, zakelijke en andere relevante kennis en vaardigheden, gericht op het ontwikkelen van nieuwe of verbeterde producten, procedés of diensten, daaronder begrepen digitale producten, processen of diensten, ongeacht domein, technologie, bedrijfstak of sector (met inbegrip van, doch niet beperkt tot digitale bedrijfstakken en technologieën, zoals supercomputers, kwantumtechnologie, blockchaintechnologie, artificiële intelligentie, cyberbeveiliging, big data en cloudtechnologie). Dit kan bijvoorbeeld ook activiteiten omvatten die gericht zijn op de conceptuele formulering, planning en documentering van nieuwe producten, procedés of diensten.
Experimentele ontwikkeling kan prototyping, demonstraties, pilotontwikkeling, testen en validatie omvatten van nieuwe of verbeterde producten, procedés of diensten in omgevingen die representatief zijn voor het functioneren onder reële omstandigheden, met als hoofddoel verdere technische verbeteringen aan tebrengen aan producten, procedés of diensten die niet grotendeels vast staan. Dit kan de ontwikkeling omvatten van een commercieel bruikbaar prototype of pilot die noodzakelijkerwijs het commerciële eindproduct is en die te duur is om te produceren alleen met het oog op het gebruik voor demonstratie- en validatiedoeleinden.
Onder experimentele ontwikkeling wordt niet verstaan routine matige of periodieke wijziging van bestaande producten, productielijnen, fabricageprocessen, diensten en andere courante activiteiten, zelfs indien die wijzigingen verbeteringen kunnen inhouden;</t>
  </si>
  <si>
    <t>„haalbaarheidsstudie”: het onderzoek en de analyse van het potentieel van een project, met als doel de besluitvorming te ondersteunen door objectief en rationeel de sterke en de zwakke punten van een project, de kansen en risico's in kaart te brengen, waarbij ook wordt aangegeven welke middelen nodig zijn om het project te kunnen doorvoeren en wat uiteindelijk de slaag kansen zijn;</t>
  </si>
  <si>
    <t>Artikel 25: Steun voor onderzoeks- en ontwikkelingsprojecten</t>
  </si>
  <si>
    <t>Artikel 26: Investeringssteun voor onderzoeksinfrastructuur</t>
  </si>
  <si>
    <t>1. Steun voor de bouw of het upgraden van onderzoeksinfrastructuur waarmee economische activiteiten worden verricht, is verenigbaar met de interne markt in de zin van artikel 107, lid 3, van het Verdrag en is van de aanmeldingsverplichting van artikel 108, lid 3, van het Verdrag vrijgesteld, mits de in dit artikel en in hoofdstuk I vastgestelde voor waarden zijn vervuld.
2. Wanneer met onderzoeksinfrastructuur zowel economische als niet-economische activiteiten worden verricht, wordt voor de financiering, kosten en inkomsten van elk soort activiteit een gescheiden boekhouding gevoerd, op basis van consequent toegepaste en objectief te rechtvaardigen beginselen van kostprijsadministratie.
3. De prijs die voor de exploitatie of het gebruik van de infrastructuur wordt berekend, stemt overeen met een marktprijs.
4. Toegang tot de infrastructuur staat open voor meerdere gebruikers en wordt op transparante en niet-discriminerende basis verleend. Ondernemingen die ten minste 10 % van de investeringskosten van de infrastructuur hebben gefinancierd, kunnen preferente toegang krijgen op gunstigere voorwaarden. Om overcompensatie te vermijden, is deze toegang evenredig aan de bijdrage van de onderneming in de investeringskosten en worden deze voorwaarden publiek beschikbaar gesteld.
5. De in aanmerking komende kosten zijn de kosten van de investeringen in immateriële en materiële activa.
6. De steunintensiteit bedraagt ten hoogste 50 % van de in aanmerking komende kosten. De steunintensiteit kan tot 60 % worden verhoogd indien ten minste twee lidstaten overheidsfinanciering verstrekken, of voor een onderzoeksinfrastructuur die op het niveau van de Unie wordt geëvalueerd en geselecteerd.
7. Wanneer onderzoeksinfrastructuur overheidsfinanciering ontvangt voor zowel economische als niet-economische activiteiten, werken lidstaten een monitoring- en terugvorderingsmechanisme uit om te garanderen dat de toepasselijke steunintensiteit niet wordt overschreden door een toename van het aandeel economische activiteiten ten opzichte van de situatie waarmee op het tijdstip van de toekenning van de steun werd gerekend.</t>
  </si>
  <si>
    <t>Artikel 26 bis: Consultancysteun voor kmo's</t>
  </si>
  <si>
    <t>1. Steun voor de bouw of het upgraden van test- en experimenteer infrastructuur is verenigbaar met de interne markt in de zin van artikel 107, lid 3, van het Verdrag en is van de aanmeldingsverplichting van artikel 108, lid 3, van het Verdrag vrijgesteld, mits de in dit artikel en in hoofdstuk I vastgestelde voorwaarden zijn vervuld.
2. De prijs die voor de exploitatie of het gebruik van de infrastructuur wordt berekend, stemt overeen met een marktprijs of is, bij gebrekevan een marktprijs, een afspiegeling van de kosten ervan, plus een redelijke marge.
3. Toegang tot de infrastructuur staat open voor meerdere gebruikers en wordt op transparante en niet-discriminerende basis verleend. Ondernemingen die ten minste 10 % van de investeringskosten van de infrastructuur hebben gefinancierd, kunnen preferente toegang krijgen op gunstigere voorwaarden. Om overcompensatie te vermijden, is deze toegang evenredig aan de bijdrage van de onderneming in de investeringskosten en worden deze voorwaarden publiek beschikbaar gesteld.
4. De in aanmerking komende kosten zijn de kosten van de investeringen in immateriële en materiële activa.</t>
  </si>
  <si>
    <t>Artikel 27: Steun voor innovatieclusters</t>
  </si>
  <si>
    <t>1. Steun voor innovatieclusters is verenigbaar met de interne markt in de zin van artikel 107, lid 3, van het Verdrag en is van de aanmeldingsverplichting van artikel 108, lid 3, van het Verdrag vrijgesteld, mits de in dit artikel en in hoofdstuk I vastgestelde voorwaarden zijn vervuld.
2. Investeringssteun kan worden toegekend aan de eigenaar van het innovatiecluster. Exploitatiesteun kan worden toegekend aan de exploitant van het innovatiecluster. De exploitant, indien verschillend van de eigenaar, kan een rechtspersoon zijn of een consortium van ondernemingen zonder afzonderlijke rechtspersoonlijkheid. In alle gevallen moet elke onderneming een afzonderlijke boekhouding voeren voor de kosten
en opbrengsten van elke activiteit (eigendom, exploitatie en gebruik van het cluster) volgens de toepasselijke boekhoudkundige normen.
3. Toegang tot de panden, faciliteiten en activiteiten van het cluster staat open voor meerdere gebruikers en wordt op transparante en niet-discriminerende basis verleend. Ondernemingen die ten minste 10 % van de investeringskosten van het innovatiecluster hebben gefinancierd, kunnen preferente toegang krijgen op gunstigere voorwaarden.
Om overcompensatie te vermijden, is deze toegang evenredig aan de bijdrage van de onderneming in de investeringskosten en worden deze voorwaarden publiek beschikbaar gesteld.
4. De vergoedingen die voor het gebruik van de faciliteiten van het cluster en voor deelname aan de activiteiten van het cluster worden berekend, stemmen overeen met de marktprijs of weerspiegelen de kosten ervan, plus een redelijke marge.
5. Voor de bouw of het upgraden van innovatieclusters mag investeringssteun worden verleend. De in aanmerking komende kosten zijn de kosten van de investeringen in immateriële en materiële activa.
6. De steunintensiteit van investeringssteun voor innovatieclusters bedraagt ten hoogste 50 % van de in aanmerking komende kosten. De steunintensiteit kan worden verhoogd met 15 procentpunten voor innovatieclusters in steungebieden die aan de voorwaarden van artikel 107, lid 3, onder a), van het Verdrag voldoen, en met 5 procent punten voor innovatieclusters in steungebieden die aan de voorwaarden
van artikel 107, lid 3, onder c), van het Verdrag voldoen.
7. Voor de exploitatie van innovatieclusters mag exploitatiesteun worden verleend. De steun mag ten hoogste tien jaar lopen.
8. De voor exploitatiesteun ten behoeve van innovatieclusters in aanmerking komende kosten zijn de personeelskosten en administratieve kosten (met inbegrip van de algemene kosten) met betrekking tot: 
a) het aansturen van het cluster ter bevordering van samenwerking, informatiedeling en het verschaffen of toeleiden van gespecialiseerde en op maat gemaakte zakelijke ondersteuningsdiensten; b) de marketing van het cluster om nieuwe ondernemingen of organisaties aan te trekken en de zichtbaarheid te verhogen;
c) het beheer van de faciliteiten van het cluster, de organisatie van opleidingsprogramma's, workshops en conferenties ter ondersteuning van kennisdeling, netwerking en transnationale samenwerking. 
9. De steunintensiteit van exploitatiesteun voor innovatieclus
ters bedraagt ten hoogste 50 % van de totale in aanmerking komende
kosten over de periode waarvoor steun wordt toegekend.</t>
  </si>
  <si>
    <t>Artikel 28: Innovatiesteun voor kmo's</t>
  </si>
  <si>
    <t xml:space="preserve">Artikel 29: Steun voor proces- en organisatie </t>
  </si>
  <si>
    <t>1. Steun voor proces- en organisatie-innovatie is verenigbaar met de interne markt in de zin van artikel 107, lid 3, van het Verdrag en is van de aanmeldingsverplichting van artikel 108, lid 3, van het Verdrag vrijgesteld, mits de in dit artikel en in hoofdstuk I vastgestelde voorwaarden zijn vervuld.
2. Steun voor grote ondernemingen is alleen verenigbaar indien zij bij de gesteunde activiteit daadwerkelijk samenwerken met kmo's en de samenwerkende kmo's ten minste 30 % van de totale in aanmerking komende kosten dragen.
3. De in aanmerking komende kosten zijn de volgende:
a) personeelskosten;
b) kosten van apparatuur en uitrusting, gebouwen en gronden voor zover en zolang zij worden gebruikt voor het project; 
c) kosten van contractonderzoek, kennis en octrooien die op arm's length worden verworven bij of waarvoor een licentie wordt verkregen van externe bronnen;
d) bijkomende algemene kosten en andere exploitatiekosten, waaronder die voor materiaal, leveranties en dergelijke producten, die rechtstreeks uit het project voortvloeien.</t>
  </si>
  <si>
    <t>1. Opleidingssteun is verenigbaar met de interne markt in de zin van artikel 107, lid 3, van het Verdrag en is van de aanmeldingsverplichting van artikel 108, lid 3, van het Verdrag vrijgesteld, mits de in dit artikel en in hoofdstuk I vastgestelde voorwaarden zijn vervuld.
2. Er wordt geen steun toegekend voor opleiding die ondernemingen geven om te voldoen aan bindende nationale opleidingsnormen.
3. De in aanmerking komende kosten zijn de volgende:
a) de personeelskosten van de opleiders, voor de uren dat de opleiders aan de opleiding deelnemen;
b) 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
c) kosten van adviesdiensten met betrekking tot het opleidingsproject;
d) de personeelskosten van de deelnemers aan de opleiding en algemene indirecte kosten (administratieve kosten, huur, algemene vaste kosten), voor de uren dat de deelnemers de opleiding bijwonen.</t>
  </si>
  <si>
    <t>Artikel 31: Opleidingssteun</t>
  </si>
  <si>
    <t xml:space="preserve"> Projectkosten onder AGVV Artikel 25: 
Steun voor onderzoeks- en ontwikkelingsprojecten
Fundamenteel onderzoek</t>
  </si>
  <si>
    <t xml:space="preserve"> Projectkosten onder AGVV Artikel 25: 
Steun voor onderzoeks- en ontwikkelingsprojecten
Industrieel onderzoek</t>
  </si>
  <si>
    <t xml:space="preserve"> Projectkosten onder AGVV Artikel 25: 
Steun voor onderzoeks- en ontwikkelingsprojecten
Experimentele ontwikkeling</t>
  </si>
  <si>
    <t xml:space="preserve"> Projectkosten onder AGVV Artikel 25: 
Steun voor onderzoeks- en ontwikkelingsprojecten
Haalbaarheidsstudie</t>
  </si>
  <si>
    <t>A. Personeelskosten, ingehuurde personen en kosten eigenaar/natuurlijke begunstigde KB of MB:</t>
  </si>
  <si>
    <t>B. Onderaanemingskosten:</t>
  </si>
  <si>
    <t>C. Buitenlandse reis- en verblijfkosten, apparatuurkosten en kosten voor andere producten:</t>
  </si>
  <si>
    <t>D. Andere kosten categorieën (financiele ondersteuning 3de partijen en intern gefactureerde producten)</t>
  </si>
  <si>
    <t>E. Indirecte kosten</t>
  </si>
  <si>
    <t>Zie 'Bijlage 1 - kmo-steun' voor welke kosten in aanmerking komen onder dit artikel</t>
  </si>
  <si>
    <t>KMO</t>
  </si>
  <si>
    <t>O&amp;O</t>
  </si>
  <si>
    <t>OVERIG</t>
  </si>
  <si>
    <t>Zie 'Bijlage 2 - o&amp;o-projecten' voor welke kosten in aanmerking komen onder dit artikel</t>
  </si>
  <si>
    <t>Zie 'Bijlage 3 - artikel 26 t/m 31' voor welke kosten in aanmerking komen onder dit artikel</t>
  </si>
  <si>
    <t>Artikel 26 bis: Investeringssteun voor test- en experimenteerinfrastructuur</t>
  </si>
  <si>
    <t>1. Steun voor de bouw of het upgraden van test- en experimenteer infrastructuur is verenigbaar met de interne markt in de zin van artikel 107, lid 3, van het Verdrag en is van de aanmeldingsverplichting van artikel 108, lid 3, van het Verdrag vrijgesteld, mits de in dit artikel en in hoofdstuk I vastgestelde voorwaarden zijn vervuld.
2. De prijs die voor de exploitatie of het gebruik van de infrastructuur wordt berekend, stemt overeen met een marktprijs of is, bij gebreke
van een marktprijs, een afspiegeling van de kosten ervan, plus een redelijke marge.
3. Toegang tot de infrastructuur staat open voor meerdere gebruikers
en wordt op transparante en niet-discriminerende basis verleend. Onder
nemingen die ten minste 10 % van de investeringskosten van de infra
structuur hebben gefinancierd, kunnen preferente toegang krijgen op
gunstigere voorwaarden. Om overcompensatie te vermijden, is deze
toegang evenredig aan de bijdrage van de onderneming in de investe
ringskosten en worden deze voorwaarden publiek beschikbaar gesteld.
4. De in aanmerking komende kosten zijn de kosten van de investe
ringen in immateriële en materiële activa.
5. De steunintensiteit bedraagt ten hoogste 25 % van de in aanmer
king komende kosten.
6. De steunintensiteit kan als volgt worden verhoogd tot een maxi
male steunintensiteit van 40 %, 50 % en 60 % van de in aanmerking
komende investeringskosten van respectievelijk grote, middelgrote en
kleine ondernemingen:
a) met 10 procentpunten voor middelgrote ondernemingen en met
20 procentpunten voor kleine ondernemingen;
b) met nog eens 10 procentpunten voor grensoverschrijdende test- en
experimenteerinfrastructuur waarvoor ten minste twee lidstaten over
heidsfinanciering verstrekken of voor test- en experimenteerinfra
structuur die op het niveau van de Unie is geëvalueerd en
geselecteerd;
c) met nog eens 5 procentpunten voor test- en experimenteerinfrastruc
tuur waarvan ten minste 80 % van de jaarlijkse capaciteit aan kmo’s
wordt toegewezen.</t>
  </si>
  <si>
    <t>1. Steun voor onderzoeks- en ontwikkelingsprojecten, met inbegrip van onderzoeks- en ontwikkelingsprojecten die in het kader van het Horizon 2020- of het Horizon Europa-programma het kwaliteitslabel „Excellentiekeur” hebben gekregen, en gecofinancierde onderzoeks- en ontwikkelingsprojecten en, indien van toepassing, steun voor gecofinancierde teamvormingsacties is verenigbaar met de interne markt in de zin van artikel 107, lid 3, van het Verdrag en is van de aanmeldingsverplichting van artikel 108, lid 3, van het Verdrag vrijgesteld, mits de in dit artikel en in hoofdstuk I vastgestelde voorwaarden zijn vervuld. 
2. Het gesteunde deel van het onderzoeks- en ontwikkelingsproject valt volledig binnen één of meer van de volgende categorieën:
a) fundamenteel onderzoek;
b) industrieel onderzoek;
c) experimentele ontwikkeling;
d) haalbaarheidsstudies.
3. De in aanmerking komende kosten van onderzoeks- en ontwikkelingsprojecten worden bij een specifieke categorie onderzoek en ontwikkeling ingedeeld en betreffen:
a) personeelskosten: onderzoekers, technici en ander ondersteunend personeel voor zover zij zich met het onderzoeksproject bezighouden;
b) kosten van apparatuur en uitrusting voor zover en zolang zij worden gebruikt voor het project. Wanneer deze apparatuur en uitrusting niet tijdens hun volledige levensduur voor het project worden gebruikt, worden alleen de afschrijvingskosten overeenstemmend met de looptijd van het project, berekend volgens algemeen erkende boekhoudkundige beginselen, als in aanmerking komende kosten beschouwd; 
c) kosten van gebouwen en gronden voor zover en zolang zij worden gebruikt voor het project. Wat gebouwen betreft, worden alleen de afschrijvingskosten overeenstemmend met de looptijd van het project, berekend volgens algemeen erkende boekhoudkundige beginselen, als in aanmerking komende kosten beschouwd. Wat gronden betreft, komen de kosten voor de commerciële overdracht of de daadwerkelijk gemaakte kapitaalkosten in aanmerking; 
d) kosten van contractonderzoek, kennis en octrooien die op arm's length-voorwaarden worden gekocht bij of waarvoor een licentie wordt verleend door externe bronnen, alsmede kosten voor consultancy en gelijkwaardige diensten die uitsluitend voor het project worden gebruikt; 
e) bijkomende algemene kosten en andere operationele uitgaven, waaronder die voor materiaal, leveranties en dergelijke producten, die rechtstreeks uit het project voortvloeien; onverminderd artikel 7, lid 1, derde zin, kunnen deze projectkosten voor onderzoek en ontwikkeling bij wijze van alternatief worden berekend op basis van een vereenvoudigde kostenbenadering in de vorm van een vast percentage tot 20 %, dat wordt toegepast op de totale in aanmerking komende projectkosten voor onderzoek en ontwikkeling als bedoeld in de punten a) tot en met d). In dat geval worden de voor de berekening van de indirecte kosten gebruikte projectkosten voor onderzoek en ontwikkeling vastgesteld op basis van normale boekhoudkundige praktijken en omvatten zij uitsluitend in aan merking komende projectkosten voor onderzoek en ontwikkeling als bedoeld in de punten a) tot en met d).
6. Mogelijke verhoging steunintensiteiten met 15 procentpunten indien één van de volgende voorwaarden is vervuld:
i) het project behelst daadwerkelijke samenwerking: — tussen ondernemingen waarvan er ten minste één een kmo is, of wordt uitgevoerd in ten minste twee lidstaten of in een lidstaat en in een overeenkomstsluitende partij bij de EER-overeenkomst, en geen van de ondernemingen neemt meer dan 70 % van de in aanmerking komende kosten voor haar rekening; of — tussen een onderneming en één of meer organisaties voor onderzoek en kennisverspreiding, waarbij deze organisaties ten minste 10 % van de in aanmerking komende kosten dragen en het recht hebben hun eigen onderzoeksresultaten te publiceren; 
ii) de projectresultaten worden ruim verspreid via conferenties, publicaties, open access-repositories, of gratis of opensource-software;
iii) de begunstigde verbindt zich ertoe licenties voor onderzoeksresultaten van gesteunde projecten inzake onderzoek en ontwikkeling die door intellectuele-eigendomsrechten worden beschermd, tijdig tegen marktprijs en op niet-exclusieve en niet-discriminerende basis beschikbaar te stellen voor gebruik door geïnteresseerde partijen in de EER;
iv) het project inzake onderzoek en ontwikkeling wordt uitgevoerd in een steungebied dat aan de voorwaarden van artikel 107, lid 3, punt a), van het Verdrag voldoet;</t>
  </si>
  <si>
    <t>Deelnemer:</t>
  </si>
  <si>
    <t>Groot bedrijf (GB), middelgroot bedrijf (MB), klein bedrijf (KB) of kennisinstelling (KIS)</t>
  </si>
  <si>
    <t>EC financiering</t>
  </si>
  <si>
    <t>Projectkosten - EU financiering</t>
  </si>
  <si>
    <t>Mogelijke NL subsidie onder AGVV</t>
  </si>
  <si>
    <t>Maximale NL subsidie onder AGVV</t>
  </si>
  <si>
    <t>EU financiering - Maximale NL subsidie onder AGVV</t>
  </si>
  <si>
    <t>Mogelijk in te zetten de-minimis</t>
  </si>
  <si>
    <t>Laagste bedrag van:
- Hoogte EC financiering
- 50% van projectkosten
- Mogelijke NL subsidie onder AGVV</t>
  </si>
  <si>
    <t>Maximale NL subsidie onder AGVV met de-minimis</t>
  </si>
  <si>
    <t>Maximale NL subsidie onder AGVV + Mogelijk in te zetten de-minimis</t>
  </si>
  <si>
    <t>Aan te vragen NL subsidie</t>
  </si>
  <si>
    <t>De kosten die hieronder worden neergezet moeten zeer waarschijnlijk gefinancierd worden met de-minimus, dit blijkt uit de totale begroting</t>
  </si>
  <si>
    <t>Europese subsidiabele projectkosten die niet onder 1 van de eerder genoemde AGVV artikelen vallen</t>
  </si>
  <si>
    <t>Vul hieronder het bedrag in dat ontvangen gaat worden van de Europese Commissie, zoals aangegeven staat op de Grant Agreement</t>
  </si>
  <si>
    <t>Antwoord Ja als er voldaan wordt aan de voorwaarde. Zie bijlage 2, AGVV artikel 25 lid 6</t>
  </si>
  <si>
    <t>Dit betreft de aan te vragen subsidie voor de gehele aanvraag en per deelnemer</t>
  </si>
  <si>
    <t>Zie kolom O, antwoord Ja als de organistie dit wilt gebruiken en kan inzetten, anders antwoord Nee</t>
  </si>
  <si>
    <t>Antwoord Ja bij een TEF project en voldaan wordt aan hoogte toewijzing, anders Nee. Zie bijlage 3, kolom 2, 6c</t>
  </si>
  <si>
    <t>Toewijzing capaciteit aan kmo's bij TEF project</t>
  </si>
  <si>
    <t>Vervulling additionele voorwaarde bij o&amp;o project</t>
  </si>
  <si>
    <t>1. Innovatiesteun voor kmo's is verenigbaar met de interne markt in de zin van artikel 107, lid 3, van het Verdrag en is van de aanmeldings verplichting van artikel 108, lid 3, van het Verdrag vrijgesteld, mits de in dit artikel en in hoofdstuk I vastgestelde voorwaarden zijn vervuld.
2. De in aanmerking komende kosten zijn de volgende: 
a) de kosten verbonden aan de verkrijging, validering en verdediging van octrooien en immateriële activa; 
b) de kosten verbonden aan het detacheren van hooggekwalificeerd personeel van een organisatie voor onderzoek en kennisverspreiding
of een grote onderneming naar onderzoeks-, ontwikkelings- en innovatieactiviteiten in een nieuw gecreëerde functie binnen de begun
stigde onderneming, zonder dat hierbij andere personeelseden worden vervangen;
c) de kosten verbonden aan innovatieadviesdiensten en diensten inzake innovatieondersteuning, met inbegrip van de diensten die worden geleverd door organisaties voor onderzoek en kennisverspreiding, onderzoeksinfrastructuur, test- en experimenteerinfrastructuur of innovatieclusters.
3. De steunintensiteit bedraagt ten hoogste 50 % van de in aanmerking komende kosten.
4. In het specifieke geval van steun voor innovatieadviesdiensten en diensten inzake innovatieondersteuning kan de steunintensiteit worden verhoogd tot 100 % van de in aanmerking komende kosten mits het totale bedrag van de steun voor innovatieadviesdiensten en diensten inzake innovatieondersteuning ten hoogste 220 000 EUR bedraagt per
onderneming over een periode van drie jaar.</t>
  </si>
  <si>
    <t>Kosten na aftrek EU financiering</t>
  </si>
  <si>
    <t>Kosten na aftrek EU en NL financiering ZONDER de-minimis</t>
  </si>
  <si>
    <t>Kosten na aftrek EU en NL financiering MET de-minimis</t>
  </si>
  <si>
    <t>Kosten na aftrek EU en NL financiering ZONDER de-minimis - Mogelijk in te zetten de-minimis</t>
  </si>
  <si>
    <t>Laagste bedrag van Hoogte EC financiering en 50% van projectkosten - Mogelijke NL subsidie onder AGVV. Max 300.000</t>
  </si>
  <si>
    <t xml:space="preserve">Op het moment dat de penvoerder en de deelnemers de afzonderlijke tabbladen hebben ingevuld, worden van links naar rechts en van boven naar beneden de onderstaande gele cellen gezamenlijk ingevuld door alle deelnemende organisaties. Dit leidt tot het totale aan te vragen subsidiebedrag en het bedrag per organisatie. Organisatie kunnen maximaal het bedrag aanvragen dat het laagste is uit de volgende 2 opties: 
1) Een bedrag gelijkwaardig aan de hoogte van de financiering van de Europese Commissie (EC)
2) Een bedrag ten hoogste gelijk aan 50% van de totale projectkosten op de begroting in de Grant Agreement met de EC
In kolom D wordt gevraagd naar het bedrag dat ontvangen gaat worden vanuit de Europese Commissie. In de kolommen rechts S t/m BM worden automatisch de subsidiepercentages toegekend die van toepassing zijn onder de AGVV. Hiertoe wordt gevraagd invulling te geven aan de gele cellen in kolommen E en F, om mogelijk deze percentages te verhogen. In kolommen J t/m Q worden automatisch de bedragen doorgerekend. In kolom O wordt aangegeven wat de maximale inzet is van De-minimis. Indien de organisatie hier gebruik van wilt maken, moet de organisatie wel de-minimis ruimte hebben, namelijk een organisatie mag maximaal over een periode van 3 jaar, 300.000 euro aan De-minimis subsidie ontvangen. Indien de organisatie hier gebruik van wilt maken, vult de organisatie Ja in bij kolom G. Kolom H laat de uiteindelijke aan te vragen subsidiebedragen zien.
</t>
  </si>
  <si>
    <t>Bijlage bij Digitaal Europa aanvraag voor Nederlandse deelnemers</t>
  </si>
  <si>
    <t>Begrotingstemplate in kader van staatsteuntoets</t>
  </si>
  <si>
    <t>De begroting van het project moet volgens dit template worden opgesteld.</t>
  </si>
  <si>
    <r>
      <t xml:space="preserve">Dit template bevate 3 type tabladen naast dit toelichtingstabblad (grijs): Deelbegrotingen (licht oranje), </t>
    </r>
    <r>
      <rPr>
        <sz val="10"/>
        <rFont val="Arial"/>
        <family val="2"/>
      </rPr>
      <t xml:space="preserve">Totaal begroting (licht paars) en Bijlagen (licht blauw). </t>
    </r>
    <r>
      <rPr>
        <sz val="10"/>
        <color rgb="FF000000"/>
        <rFont val="Arial"/>
        <family val="2"/>
      </rPr>
      <t>Eerst worden de Deelbegrotingen ingevuld, waarna de Totaal begroting ingevuld wordt.</t>
    </r>
  </si>
  <si>
    <t>Als projectkosten worden uitsluitend die kostenposten in aanmerking genomen die in deze begroting zijn opgenomen. Per deelnemer uit Nederland moet er een deelbegroting worden aangeleverd met alle subsidiabele projectkosten van het project binnen Digital Europe. Dit template bevat 1 tablad voor een begroting penvoeder en 9 tabbladen voor 9 potentiele andere deelnemers in de aanvraag. De penvoerder vult als eerde de deelbegroting in.</t>
  </si>
  <si>
    <t>Belangrijk is dat aangeven wordt welk deel van de voorziene kosten toegerekend moet worden aan welk Artikelen van de Algemene Groepsvrijstellingsverordening (AGVV): Investeringssteun voor kmo's, Consultancysteun voor kmo's, Kmo-steun ten behoeve van deelneming aan beurzen, Fundamenteel onderzoek, Industrieel onderzoek, Experimentele ontwikkeling, Haalbaarheidsstudies, Investeringsteun voor onderzoeksinfrastructuur, Investeringssteun voor test- en experimenteerinfrastructuur, Steun voor innovatieclusters, Innovatiesteun voor kmo's, Steun voor proces- en organisatie-innovatie, Opleindingsteun en Overige projectkosten (dit kan per fase en/of partner verschillen).</t>
  </si>
  <si>
    <r>
      <t xml:space="preserve">Over het algemeen zullen activiteiten van projecten binnen Digital Europe vallen binnen </t>
    </r>
    <r>
      <rPr>
        <sz val="10"/>
        <rFont val="Arial"/>
        <family val="2"/>
      </rPr>
      <t xml:space="preserve">Experimentele ontwikkeling of Overige projectkosten. </t>
    </r>
    <r>
      <rPr>
        <sz val="10"/>
        <color rgb="FF000000"/>
        <rFont val="Arial"/>
        <family val="2"/>
      </rPr>
      <t>Voor een beschrijving van de categoriën wordt verwezen naar de Bijlagen.</t>
    </r>
  </si>
  <si>
    <t>Voer alleen cellen in die geel gekleurd zijn.</t>
  </si>
  <si>
    <t>Voer alleen kosten op die:</t>
  </si>
  <si>
    <t>• rechtstreeks subsidiabel zijn vanuit de Europese Commissie.</t>
  </si>
  <si>
    <t>• worden gemaakt en betaald ná indiening van de aanvraag en vóór het einde van het programma.</t>
  </si>
  <si>
    <t xml:space="preserve">Indien van toepassing, beargumenteer hieronder waarom de activiteiten niet-economisch van aard zouden zijn. Stuur bijlagen mee die deze argumentatie onderbouwen. Het Hof heeft in rechtspraak vastgelegd dat elke handeling waarbij producten of diensten op een markt worden gebracht, beschouwd moet worden als een economische handeling. Hieruit volgt dat regels omtrent staatssteun alleen relevant zijn als de activiteiten binnen een marktcontext plaatsvinden. De Europese Commissie heeft aangegeven dat het niet mogelijk is om een definitieve lijst te maken van activiteiten die nooit als economisch beschouwd kunnen worden; dit dient in elk afzonderlijk geval te worden beoordeeld. De Autoriteit Consument en Markt (ACM) heeft wel een lijst samengesteld met voorbeelden van handelingen die doorgaans wel als economisch worden gezien: https://www.acm.nl/nl/concurrentie-en-marktwerking/concurreren-en-samenwerken/concurrentie-tussen-overheid-en-markt#voorbeelden-van-economische-activiteiten. </t>
  </si>
  <si>
    <t>Voor elke Europese kostencategorie (A t/m E), beschrijf de activiteiten die tot deze kosten leiden hieronder. Start met te bepalen of één of meerdere artikelen uit de bijlagen 1 t/m 3 toepasselijk zijn. Indien meerdere artikelen relevant zijn voor een categorie, gebruik dan voor elk artikel een gele invulregel om de activiteiten per categorie te beschrijven. Omschrijf de activiteiten, beschrijf de betrokken stakeholders, specificeer wie de activiteiten uitvoeren, beschrijf hun rollen en leg uit hoe deze activiteiten gerelateerd zijn aan het gekozen artikel uit de AGVV. Inclusief verwijzingen naar de betreffende pagina's van het Europese projectvoorstel.
Op dit moment wordt aangenomen dat de subsidie verleend zal worden op basis van de AGVV of de De-minimisverordening. Vul hiertoe de kosten in onder de respectievelijke AGVV-artikelen of in de kolom AV. In totaal worden 1 a 2 AGVV-artikelen per organisatie verwacht. Indien de kosten niet onder deze artikelen vallen, plaats ze dan in kolom AV.
Aan het einde van de pagina kunt u aanvullend beargumenteren waarom de activiteiten niet-economisch van aard zijn. Deze argumentatie zal vervolgens worden beoordeeld door de staatsteunjuristen. U moet wel in eerste instantie de activiteiten en kosten invullen onder 1 van de AGVV-artikelen of de laatste kolom AV.</t>
  </si>
  <si>
    <t>Deelnemer 10</t>
  </si>
  <si>
    <t>Inzet de-minimis</t>
  </si>
  <si>
    <t>DIGITAL01052024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</si>
</sst>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General_)"/>
    <numFmt numFmtId="166" formatCode="_-* #,##0_-;_-* #,##0\-;_-* &quot;-&quot;??_-;_-@_-"/>
    <numFmt numFmtId="167" formatCode="&quot;€&quot;\ #,##0.00_-"/>
    <numFmt numFmtId="168" formatCode="_ [$€-413]\ * #,##0.00_ ;_ [$€-413]\ * \-#,##0.00_ ;_ [$€-413]\ * &quot;-&quot;??_ ;_ @_ "/>
    <numFmt numFmtId="169" formatCode="_ [$€-2]\ * #,##0.00_ ;_ [$€-2]\ * \-#,##0.00_ ;_ [$€-2]\ * &quot;-&quot;??_ ;_ @_ "/>
  </numFmts>
  <fonts count="19" x14ac:knownFonts="1">
    <font>
      <sz val="10"/>
      <name val="Courier"/>
    </font>
    <font>
      <sz val="10"/>
      <name val="Arial"/>
      <family val="2"/>
    </font>
    <font>
      <sz val="8"/>
      <name val="Courier"/>
      <family val="3"/>
    </font>
    <font>
      <sz val="10"/>
      <color indexed="8"/>
      <name val="Arial"/>
      <family val="2"/>
    </font>
    <font>
      <b/>
      <sz val="12"/>
      <color indexed="8"/>
      <name val="Arial"/>
      <family val="2"/>
    </font>
    <font>
      <b/>
      <sz val="10"/>
      <color indexed="8"/>
      <name val="Arial"/>
      <family val="2"/>
    </font>
    <font>
      <b/>
      <sz val="10"/>
      <name val="Arial"/>
      <family val="2"/>
    </font>
    <font>
      <b/>
      <sz val="11"/>
      <color indexed="8"/>
      <name val="Arial"/>
      <family val="2"/>
    </font>
    <font>
      <b/>
      <sz val="14"/>
      <color indexed="8"/>
      <name val="Arial"/>
      <family val="2"/>
    </font>
    <font>
      <sz val="14"/>
      <color indexed="8"/>
      <name val="Arial"/>
      <family val="2"/>
    </font>
    <font>
      <sz val="10"/>
      <name val="Courier"/>
    </font>
    <font>
      <sz val="10"/>
      <color rgb="FF000000"/>
      <name val="Arial"/>
      <family val="2"/>
    </font>
    <font>
      <sz val="10"/>
      <color theme="0"/>
      <name val="Arial"/>
      <family val="2"/>
    </font>
    <font>
      <sz val="8"/>
      <color indexed="8"/>
      <name val="Arial"/>
      <family val="2"/>
    </font>
    <font>
      <sz val="8"/>
      <name val="Calibri"/>
      <family val="2"/>
      <scheme val="minor"/>
    </font>
    <font>
      <b/>
      <sz val="8"/>
      <name val="Calibri"/>
      <family val="2"/>
      <scheme val="minor"/>
    </font>
    <font>
      <sz val="10"/>
      <color indexed="10"/>
      <name val="Arial"/>
      <family val="2"/>
    </font>
    <font>
      <b/>
      <sz val="14"/>
      <color rgb="FF000000"/>
      <name val="Arial"/>
      <family val="2"/>
    </font>
    <font>
      <b/>
      <sz val="10"/>
      <color rgb="FF000000"/>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s>
  <cellStyleXfs count="3">
    <xf numFmtId="165" fontId="0" fillId="0" borderId="0"/>
    <xf numFmtId="164" fontId="1" fillId="0" borderId="0" applyFont="0" applyFill="0" applyBorder="0" applyAlignment="0" applyProtection="0"/>
    <xf numFmtId="9" fontId="10" fillId="0" borderId="0" applyFont="0" applyFill="0" applyBorder="0" applyAlignment="0" applyProtection="0"/>
  </cellStyleXfs>
  <cellXfs count="216">
    <xf numFmtId="165" fontId="0" fillId="0" borderId="0" xfId="0"/>
    <xf numFmtId="166" fontId="3" fillId="0" borderId="0" xfId="1" applyNumberFormat="1" applyFont="1" applyFill="1" applyBorder="1" applyAlignment="1" applyProtection="1">
      <protection hidden="1"/>
    </xf>
    <xf numFmtId="166" fontId="4" fillId="0" borderId="1" xfId="1" applyNumberFormat="1" applyFont="1" applyFill="1" applyBorder="1" applyAlignment="1" applyProtection="1">
      <protection hidden="1"/>
    </xf>
    <xf numFmtId="167" fontId="3" fillId="0" borderId="0" xfId="1" applyNumberFormat="1" applyFont="1" applyFill="1" applyBorder="1" applyAlignment="1" applyProtection="1">
      <protection hidden="1"/>
    </xf>
    <xf numFmtId="167" fontId="5" fillId="0" borderId="0" xfId="1" applyNumberFormat="1" applyFont="1" applyFill="1" applyBorder="1" applyAlignment="1" applyProtection="1">
      <alignment horizontal="center"/>
      <protection hidden="1"/>
    </xf>
    <xf numFmtId="10" fontId="3" fillId="0" borderId="0" xfId="1" applyNumberFormat="1" applyFont="1" applyFill="1" applyBorder="1" applyAlignment="1" applyProtection="1">
      <protection hidden="1"/>
    </xf>
    <xf numFmtId="166" fontId="5" fillId="0" borderId="0" xfId="1" applyNumberFormat="1" applyFont="1" applyFill="1" applyBorder="1" applyAlignment="1" applyProtection="1">
      <protection hidden="1"/>
    </xf>
    <xf numFmtId="167" fontId="5" fillId="0" borderId="0" xfId="1" applyNumberFormat="1" applyFont="1" applyFill="1" applyBorder="1" applyAlignment="1" applyProtection="1">
      <protection hidden="1"/>
    </xf>
    <xf numFmtId="10" fontId="5" fillId="0" borderId="0" xfId="1" applyNumberFormat="1" applyFont="1" applyFill="1" applyBorder="1" applyAlignment="1" applyProtection="1">
      <protection hidden="1"/>
    </xf>
    <xf numFmtId="166" fontId="5" fillId="0" borderId="4" xfId="1" applyNumberFormat="1" applyFont="1" applyFill="1" applyBorder="1" applyAlignment="1" applyProtection="1">
      <protection hidden="1"/>
    </xf>
    <xf numFmtId="167" fontId="3" fillId="0" borderId="4" xfId="1" applyNumberFormat="1" applyFont="1" applyFill="1" applyBorder="1" applyAlignment="1" applyProtection="1">
      <protection hidden="1"/>
    </xf>
    <xf numFmtId="166" fontId="6" fillId="0" borderId="4" xfId="1" applyNumberFormat="1" applyFont="1" applyFill="1" applyBorder="1" applyAlignment="1" applyProtection="1">
      <protection hidden="1"/>
    </xf>
    <xf numFmtId="167" fontId="5" fillId="0" borderId="5" xfId="1" applyNumberFormat="1" applyFont="1" applyFill="1" applyBorder="1" applyAlignment="1" applyProtection="1">
      <alignment horizontal="center"/>
      <protection hidden="1"/>
    </xf>
    <xf numFmtId="167" fontId="5" fillId="0" borderId="7" xfId="1" applyNumberFormat="1" applyFont="1" applyFill="1" applyBorder="1" applyAlignment="1" applyProtection="1">
      <alignment horizontal="center"/>
      <protection hidden="1"/>
    </xf>
    <xf numFmtId="3" fontId="3" fillId="0" borderId="0" xfId="1" applyNumberFormat="1" applyFont="1" applyFill="1" applyBorder="1" applyAlignment="1" applyProtection="1">
      <protection hidden="1"/>
    </xf>
    <xf numFmtId="3" fontId="5" fillId="0" borderId="0" xfId="1" applyNumberFormat="1" applyFont="1" applyFill="1" applyBorder="1" applyAlignment="1" applyProtection="1">
      <protection hidden="1"/>
    </xf>
    <xf numFmtId="166" fontId="5" fillId="0" borderId="9" xfId="1" applyNumberFormat="1" applyFont="1" applyFill="1" applyBorder="1" applyAlignment="1" applyProtection="1">
      <protection hidden="1"/>
    </xf>
    <xf numFmtId="3" fontId="5" fillId="0" borderId="9" xfId="1" applyNumberFormat="1" applyFont="1" applyFill="1" applyBorder="1" applyAlignment="1" applyProtection="1">
      <protection hidden="1"/>
    </xf>
    <xf numFmtId="4" fontId="5" fillId="0" borderId="9" xfId="1" applyNumberFormat="1" applyFont="1" applyFill="1" applyBorder="1" applyAlignment="1" applyProtection="1">
      <protection hidden="1"/>
    </xf>
    <xf numFmtId="3" fontId="5" fillId="0" borderId="9" xfId="1" quotePrefix="1" applyNumberFormat="1" applyFont="1" applyFill="1" applyBorder="1" applyAlignment="1" applyProtection="1">
      <protection hidden="1"/>
    </xf>
    <xf numFmtId="3" fontId="5" fillId="0" borderId="7" xfId="1" applyNumberFormat="1" applyFont="1" applyFill="1" applyBorder="1" applyAlignment="1" applyProtection="1">
      <alignment horizontal="center"/>
      <protection hidden="1"/>
    </xf>
    <xf numFmtId="166" fontId="8" fillId="0" borderId="0" xfId="1" applyNumberFormat="1" applyFont="1" applyFill="1" applyBorder="1" applyAlignment="1" applyProtection="1">
      <protection hidden="1"/>
    </xf>
    <xf numFmtId="166" fontId="8" fillId="0" borderId="1" xfId="1" applyNumberFormat="1" applyFont="1" applyFill="1" applyBorder="1" applyAlignment="1" applyProtection="1">
      <protection hidden="1"/>
    </xf>
    <xf numFmtId="166" fontId="8" fillId="0" borderId="10" xfId="1" applyNumberFormat="1" applyFont="1" applyFill="1" applyBorder="1" applyAlignment="1" applyProtection="1">
      <protection hidden="1"/>
    </xf>
    <xf numFmtId="166" fontId="9" fillId="0" borderId="10" xfId="1" applyNumberFormat="1" applyFont="1" applyFill="1" applyBorder="1" applyAlignment="1" applyProtection="1">
      <protection hidden="1"/>
    </xf>
    <xf numFmtId="3" fontId="9" fillId="0" borderId="10" xfId="1" applyNumberFormat="1" applyFont="1" applyFill="1" applyBorder="1" applyAlignment="1" applyProtection="1">
      <protection hidden="1"/>
    </xf>
    <xf numFmtId="10" fontId="8" fillId="0" borderId="0" xfId="1" applyNumberFormat="1" applyFont="1" applyFill="1" applyBorder="1" applyAlignment="1" applyProtection="1">
      <protection hidden="1"/>
    </xf>
    <xf numFmtId="166" fontId="7" fillId="0" borderId="0" xfId="1" applyNumberFormat="1" applyFont="1" applyFill="1" applyBorder="1" applyAlignment="1" applyProtection="1">
      <protection hidden="1"/>
    </xf>
    <xf numFmtId="3" fontId="5" fillId="0" borderId="0" xfId="1" applyNumberFormat="1" applyFont="1" applyFill="1" applyBorder="1" applyAlignment="1" applyProtection="1">
      <alignment horizontal="center"/>
      <protection hidden="1"/>
    </xf>
    <xf numFmtId="166" fontId="5" fillId="0" borderId="0" xfId="1" quotePrefix="1" applyNumberFormat="1" applyFont="1" applyFill="1" applyBorder="1" applyAlignment="1" applyProtection="1">
      <alignment horizontal="center"/>
      <protection hidden="1"/>
    </xf>
    <xf numFmtId="166" fontId="3" fillId="0" borderId="9" xfId="1" applyNumberFormat="1" applyFont="1" applyFill="1" applyBorder="1" applyAlignment="1" applyProtection="1">
      <protection hidden="1"/>
    </xf>
    <xf numFmtId="167" fontId="3" fillId="0" borderId="9" xfId="1" applyNumberFormat="1" applyFont="1" applyFill="1" applyBorder="1" applyAlignment="1" applyProtection="1">
      <protection hidden="1"/>
    </xf>
    <xf numFmtId="49" fontId="5" fillId="2" borderId="2" xfId="1" applyNumberFormat="1" applyFont="1" applyFill="1" applyBorder="1" applyAlignment="1" applyProtection="1">
      <protection locked="0" hidden="1"/>
    </xf>
    <xf numFmtId="166" fontId="3" fillId="2" borderId="0" xfId="1" applyNumberFormat="1" applyFont="1" applyFill="1" applyBorder="1" applyAlignment="1" applyProtection="1">
      <protection locked="0" hidden="1"/>
    </xf>
    <xf numFmtId="0" fontId="3" fillId="0" borderId="0" xfId="1" applyNumberFormat="1" applyFont="1" applyFill="1" applyBorder="1" applyAlignment="1" applyProtection="1">
      <protection hidden="1"/>
    </xf>
    <xf numFmtId="165" fontId="6" fillId="0" borderId="0" xfId="0" applyFont="1" applyBorder="1" applyAlignment="1" applyProtection="1">
      <alignment horizontal="right"/>
      <protection hidden="1"/>
    </xf>
    <xf numFmtId="167" fontId="6" fillId="0" borderId="0" xfId="0" applyNumberFormat="1" applyFont="1" applyBorder="1" applyProtection="1">
      <protection hidden="1"/>
    </xf>
    <xf numFmtId="165" fontId="6" fillId="0" borderId="9" xfId="0" applyFont="1" applyBorder="1" applyProtection="1">
      <protection hidden="1"/>
    </xf>
    <xf numFmtId="167" fontId="3" fillId="0" borderId="0" xfId="1" applyNumberFormat="1" applyFont="1" applyFill="1" applyBorder="1" applyAlignment="1" applyProtection="1">
      <alignment horizontal="right"/>
      <protection hidden="1"/>
    </xf>
    <xf numFmtId="166" fontId="5" fillId="3" borderId="9" xfId="1" applyNumberFormat="1" applyFont="1" applyFill="1" applyBorder="1" applyAlignment="1" applyProtection="1">
      <protection hidden="1"/>
    </xf>
    <xf numFmtId="166" fontId="5" fillId="3" borderId="11" xfId="1" applyNumberFormat="1" applyFont="1" applyFill="1" applyBorder="1" applyAlignment="1" applyProtection="1">
      <alignment horizontal="center"/>
      <protection hidden="1"/>
    </xf>
    <xf numFmtId="166" fontId="8" fillId="3" borderId="10" xfId="1" applyNumberFormat="1" applyFont="1" applyFill="1" applyBorder="1" applyAlignment="1" applyProtection="1">
      <protection hidden="1"/>
    </xf>
    <xf numFmtId="165" fontId="6" fillId="0" borderId="0" xfId="0" applyFont="1" applyBorder="1" applyAlignment="1" applyProtection="1">
      <alignment horizontal="center" vertical="top" wrapText="1"/>
      <protection hidden="1"/>
    </xf>
    <xf numFmtId="1" fontId="5" fillId="0" borderId="9" xfId="1" applyNumberFormat="1" applyFont="1" applyFill="1" applyBorder="1" applyAlignment="1" applyProtection="1">
      <protection hidden="1"/>
    </xf>
    <xf numFmtId="166" fontId="4" fillId="0" borderId="1" xfId="1" applyNumberFormat="1" applyFont="1" applyFill="1" applyBorder="1" applyAlignment="1" applyProtection="1">
      <alignment horizontal="left"/>
      <protection hidden="1"/>
    </xf>
    <xf numFmtId="167" fontId="6" fillId="5" borderId="2" xfId="1" applyNumberFormat="1" applyFont="1" applyFill="1" applyBorder="1" applyAlignment="1" applyProtection="1">
      <alignment horizontal="left"/>
      <protection locked="0" hidden="1"/>
    </xf>
    <xf numFmtId="166" fontId="3" fillId="0" borderId="0" xfId="1" applyNumberFormat="1" applyFont="1" applyFill="1" applyBorder="1" applyAlignment="1" applyProtection="1">
      <alignment horizontal="left"/>
      <protection hidden="1"/>
    </xf>
    <xf numFmtId="167" fontId="6" fillId="0" borderId="0" xfId="1" applyNumberFormat="1" applyFont="1" applyFill="1" applyBorder="1" applyAlignment="1" applyProtection="1">
      <alignment horizontal="left"/>
      <protection hidden="1"/>
    </xf>
    <xf numFmtId="167" fontId="5" fillId="0" borderId="0" xfId="1" applyNumberFormat="1" applyFont="1" applyFill="1" applyBorder="1" applyAlignment="1" applyProtection="1">
      <alignment horizontal="left"/>
      <protection hidden="1"/>
    </xf>
    <xf numFmtId="10" fontId="5" fillId="0" borderId="0" xfId="1" applyNumberFormat="1" applyFont="1" applyFill="1" applyBorder="1" applyAlignment="1" applyProtection="1">
      <alignment horizontal="left"/>
      <protection hidden="1"/>
    </xf>
    <xf numFmtId="167" fontId="6" fillId="0" borderId="0" xfId="1" applyNumberFormat="1" applyFont="1" applyFill="1" applyBorder="1" applyAlignment="1" applyProtection="1">
      <alignment horizontal="left" vertical="center"/>
      <protection hidden="1"/>
    </xf>
    <xf numFmtId="167" fontId="5" fillId="0" borderId="0" xfId="1" applyNumberFormat="1" applyFont="1" applyFill="1" applyBorder="1" applyAlignment="1" applyProtection="1">
      <alignment horizontal="left" vertical="center"/>
      <protection hidden="1"/>
    </xf>
    <xf numFmtId="166" fontId="5" fillId="0" borderId="0" xfId="1" applyNumberFormat="1" applyFont="1" applyFill="1" applyBorder="1" applyAlignment="1" applyProtection="1"/>
    <xf numFmtId="3" fontId="6" fillId="0" borderId="0" xfId="0" applyNumberFormat="1" applyFont="1" applyFill="1" applyBorder="1" applyProtection="1">
      <protection hidden="1"/>
    </xf>
    <xf numFmtId="165" fontId="6" fillId="0" borderId="0" xfId="0" applyFont="1" applyBorder="1" applyAlignment="1" applyProtection="1">
      <alignment horizontal="center" vertical="center"/>
      <protection hidden="1"/>
    </xf>
    <xf numFmtId="165" fontId="6" fillId="0" borderId="0" xfId="0" applyFont="1" applyBorder="1" applyAlignment="1" applyProtection="1">
      <alignment horizontal="center" vertical="center" wrapText="1"/>
      <protection hidden="1"/>
    </xf>
    <xf numFmtId="165" fontId="6" fillId="0" borderId="6" xfId="0" applyFont="1" applyBorder="1" applyAlignment="1" applyProtection="1">
      <alignment horizontal="center" vertical="center"/>
      <protection hidden="1"/>
    </xf>
    <xf numFmtId="165" fontId="6" fillId="0" borderId="0" xfId="0" applyFont="1" applyFill="1" applyBorder="1" applyAlignment="1" applyProtection="1">
      <alignment horizontal="center" vertical="center"/>
      <protection hidden="1"/>
    </xf>
    <xf numFmtId="166" fontId="6" fillId="0" borderId="13" xfId="1" applyNumberFormat="1" applyFont="1" applyFill="1" applyBorder="1" applyAlignment="1" applyProtection="1">
      <alignment horizontal="center" vertical="top" wrapText="1"/>
      <protection hidden="1"/>
    </xf>
    <xf numFmtId="166" fontId="5" fillId="4" borderId="2" xfId="1" applyNumberFormat="1" applyFont="1" applyFill="1" applyBorder="1" applyAlignment="1" applyProtection="1">
      <protection locked="0" hidden="1"/>
    </xf>
    <xf numFmtId="168" fontId="6" fillId="4" borderId="0" xfId="0" applyNumberFormat="1" applyFont="1" applyFill="1" applyBorder="1" applyProtection="1">
      <protection hidden="1"/>
    </xf>
    <xf numFmtId="168" fontId="6" fillId="4" borderId="7" xfId="0" applyNumberFormat="1" applyFont="1" applyFill="1" applyBorder="1" applyProtection="1">
      <protection hidden="1"/>
    </xf>
    <xf numFmtId="168" fontId="6" fillId="0" borderId="0" xfId="0" applyNumberFormat="1" applyFont="1" applyFill="1" applyBorder="1" applyProtection="1">
      <protection hidden="1"/>
    </xf>
    <xf numFmtId="168" fontId="1" fillId="4" borderId="7" xfId="0" applyNumberFormat="1" applyFont="1" applyFill="1" applyBorder="1" applyProtection="1">
      <protection hidden="1"/>
    </xf>
    <xf numFmtId="168" fontId="6" fillId="0" borderId="6" xfId="0" applyNumberFormat="1" applyFont="1" applyFill="1" applyBorder="1" applyProtection="1">
      <protection hidden="1"/>
    </xf>
    <xf numFmtId="168" fontId="6" fillId="0" borderId="0" xfId="0" applyNumberFormat="1" applyFont="1" applyBorder="1" applyProtection="1">
      <protection hidden="1"/>
    </xf>
    <xf numFmtId="168" fontId="6" fillId="4" borderId="12" xfId="0" applyNumberFormat="1" applyFont="1" applyFill="1" applyBorder="1" applyProtection="1">
      <protection hidden="1"/>
    </xf>
    <xf numFmtId="165" fontId="1" fillId="0" borderId="0" xfId="0" applyFont="1" applyBorder="1" applyAlignment="1" applyProtection="1">
      <alignment horizontal="center" vertical="center" wrapText="1"/>
      <protection hidden="1"/>
    </xf>
    <xf numFmtId="165" fontId="1" fillId="0" borderId="7" xfId="0" applyFont="1" applyBorder="1" applyAlignment="1" applyProtection="1">
      <alignment horizontal="center" vertical="center" wrapText="1"/>
      <protection hidden="1"/>
    </xf>
    <xf numFmtId="9" fontId="6" fillId="0" borderId="0" xfId="0" applyNumberFormat="1" applyFont="1" applyBorder="1" applyAlignment="1" applyProtection="1">
      <alignment horizontal="center" vertical="center" wrapText="1"/>
      <protection hidden="1"/>
    </xf>
    <xf numFmtId="9" fontId="1" fillId="0" borderId="7" xfId="0" applyNumberFormat="1" applyFont="1" applyBorder="1" applyAlignment="1" applyProtection="1">
      <alignment horizontal="center" vertical="center" wrapText="1"/>
      <protection hidden="1"/>
    </xf>
    <xf numFmtId="9" fontId="1" fillId="0" borderId="12" xfId="0" applyNumberFormat="1" applyFont="1" applyBorder="1" applyAlignment="1" applyProtection="1">
      <alignment horizontal="center" vertical="center" wrapText="1"/>
      <protection hidden="1"/>
    </xf>
    <xf numFmtId="166" fontId="3" fillId="5" borderId="0" xfId="1" applyNumberFormat="1" applyFont="1" applyFill="1" applyBorder="1" applyAlignment="1" applyProtection="1">
      <protection locked="0"/>
    </xf>
    <xf numFmtId="166" fontId="3" fillId="0" borderId="0" xfId="1" applyNumberFormat="1" applyFont="1" applyFill="1" applyBorder="1" applyAlignment="1" applyProtection="1"/>
    <xf numFmtId="165" fontId="6" fillId="0" borderId="0" xfId="0" applyFont="1" applyBorder="1" applyAlignment="1" applyProtection="1">
      <alignment horizontal="left" vertical="top"/>
      <protection hidden="1"/>
    </xf>
    <xf numFmtId="165" fontId="6" fillId="0" borderId="0" xfId="0" applyFont="1" applyBorder="1" applyAlignment="1" applyProtection="1">
      <alignment horizontal="left" vertical="top" wrapText="1"/>
      <protection hidden="1"/>
    </xf>
    <xf numFmtId="165" fontId="6" fillId="0" borderId="0" xfId="0" applyFont="1" applyFill="1" applyBorder="1" applyAlignment="1" applyProtection="1">
      <alignment horizontal="left" vertical="top" wrapText="1"/>
      <protection hidden="1"/>
    </xf>
    <xf numFmtId="165" fontId="6" fillId="0" borderId="6" xfId="0" applyFont="1" applyBorder="1" applyAlignment="1" applyProtection="1">
      <alignment horizontal="left" vertical="top"/>
      <protection hidden="1"/>
    </xf>
    <xf numFmtId="165" fontId="6" fillId="0" borderId="7" xfId="0" applyFont="1" applyBorder="1" applyAlignment="1" applyProtection="1">
      <alignment horizontal="left" vertical="top"/>
      <protection hidden="1"/>
    </xf>
    <xf numFmtId="165" fontId="6" fillId="0" borderId="0" xfId="0" applyFont="1" applyFill="1" applyBorder="1" applyAlignment="1" applyProtection="1">
      <alignment horizontal="left" vertical="top"/>
      <protection hidden="1"/>
    </xf>
    <xf numFmtId="165" fontId="6" fillId="0" borderId="12" xfId="0" applyFont="1" applyBorder="1" applyAlignment="1" applyProtection="1">
      <alignment horizontal="left" vertical="top"/>
      <protection hidden="1"/>
    </xf>
    <xf numFmtId="169" fontId="6" fillId="0" borderId="6" xfId="0" applyNumberFormat="1" applyFont="1" applyFill="1" applyBorder="1" applyProtection="1">
      <protection hidden="1"/>
    </xf>
    <xf numFmtId="165" fontId="6" fillId="0" borderId="7" xfId="0" applyFont="1" applyBorder="1" applyAlignment="1" applyProtection="1">
      <alignment horizontal="left" vertical="top" wrapText="1"/>
      <protection hidden="1"/>
    </xf>
    <xf numFmtId="167" fontId="12" fillId="0" borderId="0" xfId="0" applyNumberFormat="1" applyFont="1" applyFill="1" applyBorder="1" applyProtection="1">
      <protection hidden="1"/>
    </xf>
    <xf numFmtId="3" fontId="12" fillId="0" borderId="7" xfId="0" applyNumberFormat="1" applyFont="1" applyFill="1" applyBorder="1" applyProtection="1">
      <protection hidden="1"/>
    </xf>
    <xf numFmtId="3" fontId="3" fillId="0" borderId="0" xfId="1" applyNumberFormat="1" applyFont="1" applyFill="1" applyBorder="1" applyAlignment="1" applyProtection="1">
      <alignment vertical="top" wrapText="1"/>
      <protection hidden="1"/>
    </xf>
    <xf numFmtId="166" fontId="3" fillId="0" borderId="0" xfId="1" applyNumberFormat="1" applyFont="1" applyFill="1" applyBorder="1" applyAlignment="1" applyProtection="1">
      <alignment vertical="top" wrapText="1"/>
      <protection hidden="1"/>
    </xf>
    <xf numFmtId="166" fontId="3" fillId="2" borderId="0" xfId="1" applyNumberFormat="1" applyFont="1" applyFill="1" applyBorder="1" applyAlignment="1" applyProtection="1">
      <alignment vertical="top" wrapText="1"/>
      <protection locked="0" hidden="1"/>
    </xf>
    <xf numFmtId="3" fontId="5" fillId="0" borderId="7" xfId="1" applyNumberFormat="1" applyFont="1" applyFill="1" applyBorder="1" applyAlignment="1" applyProtection="1">
      <alignment horizontal="center" vertical="top" wrapText="1"/>
      <protection hidden="1"/>
    </xf>
    <xf numFmtId="10" fontId="3" fillId="0" borderId="0" xfId="1" applyNumberFormat="1" applyFont="1" applyFill="1" applyBorder="1" applyAlignment="1" applyProtection="1">
      <alignment vertical="top" wrapText="1"/>
      <protection hidden="1"/>
    </xf>
    <xf numFmtId="168" fontId="3" fillId="2" borderId="0" xfId="1" applyNumberFormat="1" applyFont="1" applyFill="1" applyBorder="1" applyAlignment="1" applyProtection="1">
      <alignment vertical="top" wrapText="1"/>
      <protection locked="0" hidden="1"/>
    </xf>
    <xf numFmtId="168" fontId="3" fillId="2" borderId="0" xfId="1" applyNumberFormat="1" applyFont="1" applyFill="1" applyBorder="1" applyAlignment="1" applyProtection="1">
      <protection locked="0" hidden="1"/>
    </xf>
    <xf numFmtId="168" fontId="5" fillId="3" borderId="9" xfId="1" applyNumberFormat="1" applyFont="1" applyFill="1" applyBorder="1" applyAlignment="1" applyProtection="1">
      <protection hidden="1"/>
    </xf>
    <xf numFmtId="166" fontId="3" fillId="0" borderId="0" xfId="1" applyNumberFormat="1" applyFont="1" applyFill="1" applyBorder="1" applyAlignment="1" applyProtection="1">
      <alignment horizontal="center" vertical="center" wrapText="1"/>
      <protection hidden="1"/>
    </xf>
    <xf numFmtId="166" fontId="5" fillId="0" borderId="0" xfId="1" applyNumberFormat="1" applyFont="1" applyFill="1" applyBorder="1" applyAlignment="1" applyProtection="1">
      <alignment horizontal="left"/>
      <protection hidden="1"/>
    </xf>
    <xf numFmtId="165" fontId="14" fillId="0" borderId="0" xfId="0" applyFont="1" applyAlignment="1">
      <alignment horizontal="left" vertical="top" wrapText="1"/>
    </xf>
    <xf numFmtId="165" fontId="14" fillId="0" borderId="0" xfId="0" applyFont="1"/>
    <xf numFmtId="165" fontId="15" fillId="0" borderId="0" xfId="0" applyFont="1"/>
    <xf numFmtId="165" fontId="14" fillId="0" borderId="0" xfId="0" applyFont="1" applyAlignment="1">
      <alignment horizontal="left" wrapText="1"/>
    </xf>
    <xf numFmtId="165" fontId="14" fillId="0" borderId="0" xfId="0" applyFont="1" applyAlignment="1">
      <alignment horizontal="left"/>
    </xf>
    <xf numFmtId="165" fontId="15" fillId="0" borderId="0" xfId="0" applyFont="1" applyAlignment="1">
      <alignment vertical="top"/>
    </xf>
    <xf numFmtId="165" fontId="14" fillId="0" borderId="0" xfId="0" applyFont="1" applyAlignment="1">
      <alignment vertical="top"/>
    </xf>
    <xf numFmtId="166" fontId="5" fillId="0" borderId="0" xfId="1" applyNumberFormat="1" applyFont="1" applyFill="1" applyBorder="1" applyAlignment="1" applyProtection="1">
      <alignment vertical="center" wrapText="1"/>
      <protection hidden="1"/>
    </xf>
    <xf numFmtId="167" fontId="6" fillId="0" borderId="0" xfId="1" applyNumberFormat="1" applyFont="1" applyFill="1" applyBorder="1" applyAlignment="1" applyProtection="1">
      <alignment vertical="center"/>
      <protection hidden="1"/>
    </xf>
    <xf numFmtId="167" fontId="3" fillId="0" borderId="0" xfId="1" applyNumberFormat="1" applyFont="1" applyFill="1" applyBorder="1" applyAlignment="1" applyProtection="1">
      <alignment vertical="center"/>
      <protection hidden="1"/>
    </xf>
    <xf numFmtId="167" fontId="3" fillId="0" borderId="4" xfId="1" applyNumberFormat="1" applyFont="1" applyFill="1" applyBorder="1" applyAlignment="1" applyProtection="1">
      <alignment vertical="center"/>
      <protection hidden="1"/>
    </xf>
    <xf numFmtId="167" fontId="5" fillId="0" borderId="0" xfId="1" applyNumberFormat="1" applyFont="1" applyFill="1" applyBorder="1" applyAlignment="1" applyProtection="1">
      <alignment vertical="center"/>
      <protection hidden="1"/>
    </xf>
    <xf numFmtId="3" fontId="3" fillId="0" borderId="0" xfId="1" applyNumberFormat="1" applyFont="1" applyFill="1" applyBorder="1" applyAlignment="1" applyProtection="1">
      <alignment vertical="center" wrapText="1"/>
      <protection hidden="1"/>
    </xf>
    <xf numFmtId="3" fontId="3" fillId="0" borderId="0" xfId="1" applyNumberFormat="1" applyFont="1" applyFill="1" applyBorder="1" applyAlignment="1" applyProtection="1">
      <alignment vertical="center"/>
      <protection hidden="1"/>
    </xf>
    <xf numFmtId="1" fontId="5" fillId="0" borderId="9" xfId="1" applyNumberFormat="1" applyFont="1" applyFill="1" applyBorder="1" applyAlignment="1" applyProtection="1">
      <alignment vertical="center"/>
      <protection hidden="1"/>
    </xf>
    <xf numFmtId="3" fontId="5" fillId="0" borderId="9" xfId="1" applyNumberFormat="1" applyFont="1" applyFill="1" applyBorder="1" applyAlignment="1" applyProtection="1">
      <alignment vertical="center"/>
      <protection hidden="1"/>
    </xf>
    <xf numFmtId="3" fontId="9" fillId="0" borderId="10" xfId="1" applyNumberFormat="1" applyFont="1" applyFill="1" applyBorder="1" applyAlignment="1" applyProtection="1">
      <alignment vertical="center"/>
      <protection hidden="1"/>
    </xf>
    <xf numFmtId="3" fontId="5" fillId="0" borderId="0" xfId="1" applyNumberFormat="1" applyFont="1" applyFill="1" applyBorder="1" applyAlignment="1" applyProtection="1">
      <alignment vertical="center"/>
      <protection hidden="1"/>
    </xf>
    <xf numFmtId="166" fontId="5" fillId="0" borderId="0" xfId="1" applyNumberFormat="1" applyFont="1" applyFill="1" applyBorder="1" applyAlignment="1" applyProtection="1">
      <alignment horizontal="left" vertical="top"/>
      <protection hidden="1"/>
    </xf>
    <xf numFmtId="166" fontId="5" fillId="0" borderId="3" xfId="1" applyNumberFormat="1" applyFont="1" applyFill="1" applyBorder="1" applyAlignment="1" applyProtection="1">
      <alignment horizontal="left" vertical="top"/>
      <protection hidden="1"/>
    </xf>
    <xf numFmtId="166" fontId="5" fillId="0" borderId="4" xfId="1" applyNumberFormat="1" applyFont="1" applyFill="1" applyBorder="1" applyAlignment="1" applyProtection="1">
      <alignment horizontal="left" vertical="top"/>
      <protection hidden="1"/>
    </xf>
    <xf numFmtId="166" fontId="5" fillId="0" borderId="6" xfId="1" applyNumberFormat="1" applyFont="1" applyFill="1" applyBorder="1" applyAlignment="1" applyProtection="1">
      <alignment horizontal="left" vertical="top"/>
      <protection hidden="1"/>
    </xf>
    <xf numFmtId="166" fontId="3" fillId="0" borderId="8" xfId="1" applyNumberFormat="1" applyFont="1" applyFill="1" applyBorder="1" applyAlignment="1" applyProtection="1">
      <alignment horizontal="left" vertical="top"/>
      <protection hidden="1"/>
    </xf>
    <xf numFmtId="166" fontId="3" fillId="0" borderId="9" xfId="1" applyNumberFormat="1" applyFont="1" applyFill="1" applyBorder="1" applyAlignment="1" applyProtection="1">
      <alignment horizontal="left" vertical="top"/>
      <protection hidden="1"/>
    </xf>
    <xf numFmtId="166" fontId="5" fillId="0" borderId="8" xfId="1" quotePrefix="1" applyNumberFormat="1" applyFont="1" applyFill="1" applyBorder="1" applyAlignment="1" applyProtection="1">
      <alignment horizontal="left" vertical="top"/>
      <protection hidden="1"/>
    </xf>
    <xf numFmtId="166" fontId="5" fillId="0" borderId="9" xfId="1" quotePrefix="1" applyNumberFormat="1" applyFont="1" applyFill="1" applyBorder="1" applyAlignment="1" applyProtection="1">
      <alignment horizontal="left" vertical="top"/>
      <protection hidden="1"/>
    </xf>
    <xf numFmtId="166" fontId="3" fillId="0" borderId="0" xfId="1" applyNumberFormat="1" applyFont="1" applyFill="1" applyBorder="1" applyAlignment="1" applyProtection="1">
      <alignment horizontal="left" vertical="top"/>
      <protection hidden="1"/>
    </xf>
    <xf numFmtId="166" fontId="3" fillId="0" borderId="4" xfId="1" applyNumberFormat="1" applyFont="1" applyFill="1" applyBorder="1" applyAlignment="1" applyProtection="1">
      <alignment horizontal="left" vertical="top"/>
      <protection hidden="1"/>
    </xf>
    <xf numFmtId="166" fontId="5" fillId="0" borderId="8" xfId="1" applyNumberFormat="1" applyFont="1" applyFill="1" applyBorder="1" applyAlignment="1" applyProtection="1">
      <alignment horizontal="left" vertical="top"/>
      <protection hidden="1"/>
    </xf>
    <xf numFmtId="166" fontId="5" fillId="0" borderId="9" xfId="1" applyNumberFormat="1" applyFont="1" applyFill="1" applyBorder="1" applyAlignment="1" applyProtection="1">
      <alignment horizontal="left" vertical="top"/>
      <protection hidden="1"/>
    </xf>
    <xf numFmtId="168" fontId="3" fillId="5" borderId="0" xfId="2" applyNumberFormat="1" applyFont="1" applyFill="1" applyBorder="1" applyAlignment="1" applyProtection="1"/>
    <xf numFmtId="165" fontId="1" fillId="0" borderId="0" xfId="0" applyFont="1" applyBorder="1" applyAlignment="1" applyProtection="1">
      <alignment horizontal="left" vertical="center" wrapText="1"/>
      <protection hidden="1"/>
    </xf>
    <xf numFmtId="168" fontId="1" fillId="4" borderId="0" xfId="0" applyNumberFormat="1" applyFont="1" applyFill="1" applyBorder="1" applyProtection="1">
      <protection hidden="1"/>
    </xf>
    <xf numFmtId="165" fontId="1" fillId="0" borderId="0" xfId="0" applyFont="1" applyAlignment="1" applyProtection="1">
      <alignment horizontal="left" vertical="top"/>
      <protection hidden="1"/>
    </xf>
    <xf numFmtId="165" fontId="1" fillId="0" borderId="0" xfId="0" applyFont="1" applyAlignment="1" applyProtection="1">
      <alignment vertical="center"/>
      <protection hidden="1"/>
    </xf>
    <xf numFmtId="165" fontId="6" fillId="0" borderId="11" xfId="0" applyFont="1" applyBorder="1" applyProtection="1">
      <protection hidden="1"/>
    </xf>
    <xf numFmtId="165" fontId="6" fillId="0" borderId="0" xfId="0" applyFont="1" applyFill="1" applyBorder="1" applyProtection="1">
      <protection hidden="1"/>
    </xf>
    <xf numFmtId="165" fontId="1" fillId="0" borderId="0" xfId="0" applyFont="1" applyBorder="1" applyAlignment="1" applyProtection="1">
      <alignment horizontal="left" vertical="top" wrapText="1"/>
      <protection hidden="1"/>
    </xf>
    <xf numFmtId="165" fontId="1" fillId="0" borderId="0" xfId="0" applyFont="1" applyFill="1" applyBorder="1" applyAlignment="1" applyProtection="1">
      <alignment horizontal="left" vertical="top" wrapText="1"/>
      <protection hidden="1"/>
    </xf>
    <xf numFmtId="165" fontId="1" fillId="0" borderId="7" xfId="0" applyFont="1" applyBorder="1" applyAlignment="1" applyProtection="1">
      <alignment horizontal="left" vertical="top" wrapText="1"/>
      <protection hidden="1"/>
    </xf>
    <xf numFmtId="165" fontId="1" fillId="0" borderId="0" xfId="0" applyFont="1" applyProtection="1">
      <protection hidden="1"/>
    </xf>
    <xf numFmtId="165" fontId="1" fillId="0" borderId="0" xfId="0" applyFont="1" applyFill="1" applyBorder="1" applyProtection="1">
      <protection hidden="1"/>
    </xf>
    <xf numFmtId="165" fontId="1" fillId="0" borderId="0" xfId="0" applyFont="1" applyBorder="1" applyProtection="1">
      <protection hidden="1"/>
    </xf>
    <xf numFmtId="165" fontId="1" fillId="0" borderId="0" xfId="0" applyFont="1" applyFill="1" applyBorder="1" applyAlignment="1" applyProtection="1">
      <alignment vertical="top"/>
      <protection hidden="1"/>
    </xf>
    <xf numFmtId="165" fontId="1" fillId="0" borderId="0" xfId="0" applyFont="1" applyAlignment="1" applyProtection="1">
      <alignment vertical="top"/>
      <protection hidden="1"/>
    </xf>
    <xf numFmtId="165" fontId="1" fillId="0" borderId="0" xfId="0" applyFont="1" applyBorder="1" applyAlignment="1" applyProtection="1">
      <alignment vertical="top"/>
      <protection hidden="1"/>
    </xf>
    <xf numFmtId="165" fontId="1" fillId="0" borderId="3" xfId="0" applyFont="1" applyBorder="1" applyAlignment="1" applyProtection="1">
      <alignment vertical="top" wrapText="1"/>
      <protection hidden="1"/>
    </xf>
    <xf numFmtId="165" fontId="1" fillId="0" borderId="4" xfId="0" applyFont="1" applyBorder="1" applyAlignment="1" applyProtection="1">
      <alignment vertical="top" wrapText="1"/>
      <protection hidden="1"/>
    </xf>
    <xf numFmtId="165" fontId="1" fillId="0" borderId="5" xfId="0" applyFont="1" applyBorder="1" applyAlignment="1" applyProtection="1">
      <alignment vertical="top" wrapText="1"/>
      <protection hidden="1"/>
    </xf>
    <xf numFmtId="165" fontId="1" fillId="0" borderId="0" xfId="0" applyFont="1" applyFill="1" applyBorder="1" applyAlignment="1" applyProtection="1">
      <alignment vertical="top" wrapText="1"/>
      <protection hidden="1"/>
    </xf>
    <xf numFmtId="165" fontId="1" fillId="0" borderId="0" xfId="0" applyFont="1" applyAlignment="1" applyProtection="1">
      <alignment vertical="top" wrapText="1"/>
      <protection hidden="1"/>
    </xf>
    <xf numFmtId="165" fontId="1" fillId="0" borderId="6" xfId="0" applyFont="1" applyBorder="1" applyAlignment="1" applyProtection="1">
      <alignment horizontal="left" vertical="top"/>
      <protection hidden="1"/>
    </xf>
    <xf numFmtId="165" fontId="1" fillId="0" borderId="6" xfId="0" applyFont="1" applyBorder="1" applyAlignment="1" applyProtection="1">
      <alignment vertical="center"/>
      <protection hidden="1"/>
    </xf>
    <xf numFmtId="165" fontId="1" fillId="0" borderId="0" xfId="0" applyFont="1" applyFill="1" applyBorder="1" applyAlignment="1" applyProtection="1">
      <alignment vertical="center"/>
      <protection hidden="1"/>
    </xf>
    <xf numFmtId="165" fontId="1" fillId="0" borderId="6" xfId="0" applyFont="1" applyBorder="1" applyProtection="1">
      <protection hidden="1"/>
    </xf>
    <xf numFmtId="168" fontId="1" fillId="0" borderId="0" xfId="0" applyNumberFormat="1" applyFont="1" applyFill="1" applyBorder="1" applyProtection="1">
      <protection hidden="1"/>
    </xf>
    <xf numFmtId="168" fontId="1" fillId="0" borderId="6" xfId="0" applyNumberFormat="1" applyFont="1" applyFill="1" applyBorder="1" applyProtection="1">
      <protection hidden="1"/>
    </xf>
    <xf numFmtId="168" fontId="1" fillId="0" borderId="0" xfId="0" applyNumberFormat="1" applyFont="1" applyBorder="1" applyProtection="1">
      <protection hidden="1"/>
    </xf>
    <xf numFmtId="3" fontId="1" fillId="0" borderId="0" xfId="0" applyNumberFormat="1" applyFont="1" applyFill="1" applyBorder="1" applyProtection="1">
      <protection hidden="1"/>
    </xf>
    <xf numFmtId="165" fontId="1" fillId="0" borderId="6" xfId="0" applyFont="1" applyFill="1" applyBorder="1" applyProtection="1">
      <protection hidden="1"/>
    </xf>
    <xf numFmtId="167" fontId="1" fillId="0" borderId="7" xfId="0" applyNumberFormat="1" applyFont="1" applyFill="1" applyBorder="1" applyProtection="1">
      <protection hidden="1"/>
    </xf>
    <xf numFmtId="167" fontId="1" fillId="0" borderId="0" xfId="0" applyNumberFormat="1" applyFont="1" applyFill="1" applyBorder="1" applyProtection="1">
      <protection hidden="1"/>
    </xf>
    <xf numFmtId="3" fontId="1" fillId="0" borderId="6" xfId="0" applyNumberFormat="1" applyFont="1" applyFill="1" applyBorder="1" applyProtection="1">
      <protection hidden="1"/>
    </xf>
    <xf numFmtId="1" fontId="1" fillId="0" borderId="0" xfId="0" applyNumberFormat="1" applyFont="1" applyFill="1" applyBorder="1" applyProtection="1">
      <protection hidden="1"/>
    </xf>
    <xf numFmtId="168" fontId="1" fillId="0" borderId="7" xfId="0" applyNumberFormat="1" applyFont="1" applyFill="1" applyBorder="1" applyProtection="1">
      <protection hidden="1"/>
    </xf>
    <xf numFmtId="168" fontId="1" fillId="0" borderId="12" xfId="0" applyNumberFormat="1" applyFont="1" applyFill="1" applyBorder="1" applyProtection="1">
      <protection hidden="1"/>
    </xf>
    <xf numFmtId="165" fontId="1" fillId="0" borderId="0" xfId="0" applyFont="1" applyFill="1" applyProtection="1">
      <protection hidden="1"/>
    </xf>
    <xf numFmtId="165" fontId="1" fillId="0" borderId="8" xfId="0" applyFont="1" applyBorder="1" applyProtection="1">
      <protection hidden="1"/>
    </xf>
    <xf numFmtId="165" fontId="1" fillId="0" borderId="9" xfId="0" applyFont="1" applyBorder="1" applyProtection="1">
      <protection hidden="1"/>
    </xf>
    <xf numFmtId="165" fontId="1" fillId="0" borderId="11" xfId="0" applyFont="1" applyBorder="1" applyProtection="1">
      <protection hidden="1"/>
    </xf>
    <xf numFmtId="165" fontId="1" fillId="0" borderId="14" xfId="0" applyFont="1" applyBorder="1" applyProtection="1">
      <protection hidden="1"/>
    </xf>
    <xf numFmtId="165" fontId="16" fillId="0" borderId="0" xfId="0" applyFont="1" applyProtection="1">
      <protection hidden="1"/>
    </xf>
    <xf numFmtId="167" fontId="3" fillId="0" borderId="0" xfId="1" applyNumberFormat="1" applyFont="1" applyFill="1" applyBorder="1" applyAlignment="1" applyProtection="1">
      <alignment horizontal="left" vertical="center" textRotation="180"/>
      <protection hidden="1"/>
    </xf>
    <xf numFmtId="166" fontId="1" fillId="0" borderId="0" xfId="1" applyNumberFormat="1" applyFont="1" applyFill="1" applyBorder="1" applyProtection="1">
      <protection hidden="1"/>
    </xf>
    <xf numFmtId="10" fontId="1" fillId="0" borderId="0" xfId="1" applyNumberFormat="1" applyFont="1" applyFill="1" applyBorder="1" applyProtection="1">
      <protection hidden="1"/>
    </xf>
    <xf numFmtId="167" fontId="13" fillId="0" borderId="0" xfId="1" applyNumberFormat="1" applyFont="1" applyFill="1" applyBorder="1" applyAlignment="1" applyProtection="1">
      <alignment horizontal="right"/>
      <protection hidden="1"/>
    </xf>
    <xf numFmtId="167" fontId="13" fillId="0" borderId="0" xfId="1" applyNumberFormat="1" applyFont="1" applyFill="1" applyBorder="1" applyAlignment="1" applyProtection="1">
      <alignment vertical="center"/>
      <protection hidden="1"/>
    </xf>
    <xf numFmtId="167" fontId="5" fillId="0" borderId="0" xfId="1" applyNumberFormat="1" applyFont="1" applyFill="1" applyBorder="1" applyAlignment="1" applyProtection="1">
      <alignment horizontal="right"/>
      <protection hidden="1"/>
    </xf>
    <xf numFmtId="167" fontId="3" fillId="0" borderId="0" xfId="1" applyNumberFormat="1" applyFont="1" applyFill="1" applyBorder="1" applyAlignment="1" applyProtection="1">
      <alignment horizontal="center"/>
      <protection hidden="1"/>
    </xf>
    <xf numFmtId="166" fontId="5" fillId="4" borderId="2" xfId="1" applyNumberFormat="1" applyFont="1" applyFill="1" applyBorder="1" applyAlignment="1" applyProtection="1">
      <protection hidden="1"/>
    </xf>
    <xf numFmtId="165" fontId="1" fillId="0" borderId="6" xfId="0" applyFont="1" applyBorder="1" applyAlignment="1" applyProtection="1">
      <alignment vertical="top"/>
      <protection hidden="1"/>
    </xf>
    <xf numFmtId="166" fontId="8" fillId="3" borderId="2" xfId="1" applyNumberFormat="1" applyFont="1" applyFill="1" applyBorder="1" applyAlignment="1" applyProtection="1">
      <alignment horizontal="center"/>
      <protection hidden="1"/>
    </xf>
    <xf numFmtId="165" fontId="1" fillId="8" borderId="0" xfId="0" applyFont="1" applyFill="1" applyProtection="1">
      <protection hidden="1"/>
    </xf>
    <xf numFmtId="165" fontId="17" fillId="8" borderId="15" xfId="0" applyFont="1" applyFill="1" applyBorder="1" applyAlignment="1">
      <alignment horizontal="left" vertical="center" readingOrder="1"/>
    </xf>
    <xf numFmtId="165" fontId="17" fillId="8" borderId="16" xfId="0" applyFont="1" applyFill="1" applyBorder="1" applyAlignment="1">
      <alignment horizontal="left" vertical="center" readingOrder="1"/>
    </xf>
    <xf numFmtId="165" fontId="11" fillId="8" borderId="16" xfId="0" applyFont="1" applyFill="1" applyBorder="1" applyAlignment="1">
      <alignment horizontal="left" vertical="center" wrapText="1" readingOrder="1"/>
    </xf>
    <xf numFmtId="165" fontId="1" fillId="8" borderId="0" xfId="0" applyFont="1" applyFill="1" applyAlignment="1" applyProtection="1">
      <alignment wrapText="1"/>
      <protection hidden="1"/>
    </xf>
    <xf numFmtId="165" fontId="18" fillId="8" borderId="16" xfId="0" applyFont="1" applyFill="1" applyBorder="1" applyAlignment="1">
      <alignment horizontal="left" vertical="center" wrapText="1" readingOrder="1"/>
    </xf>
    <xf numFmtId="165" fontId="18" fillId="8" borderId="17" xfId="0" applyFont="1" applyFill="1" applyBorder="1" applyAlignment="1">
      <alignment horizontal="left" vertical="center" wrapText="1" readingOrder="1"/>
    </xf>
    <xf numFmtId="166" fontId="6" fillId="0" borderId="3" xfId="1" applyNumberFormat="1" applyFont="1" applyFill="1" applyBorder="1" applyAlignment="1" applyProtection="1">
      <alignment horizontal="center" vertical="top" wrapText="1"/>
      <protection hidden="1"/>
    </xf>
    <xf numFmtId="166" fontId="6" fillId="0" borderId="4" xfId="1" applyNumberFormat="1" applyFont="1" applyFill="1" applyBorder="1" applyAlignment="1" applyProtection="1">
      <alignment horizontal="center" vertical="top" wrapText="1"/>
      <protection hidden="1"/>
    </xf>
    <xf numFmtId="166" fontId="6" fillId="0" borderId="5" xfId="1" applyNumberFormat="1" applyFont="1" applyFill="1" applyBorder="1" applyAlignment="1" applyProtection="1">
      <alignment horizontal="center" vertical="top" wrapText="1"/>
      <protection hidden="1"/>
    </xf>
    <xf numFmtId="165" fontId="1" fillId="0" borderId="1" xfId="0" applyFont="1" applyBorder="1" applyAlignment="1" applyProtection="1">
      <alignment horizontal="left" vertical="top" wrapText="1"/>
      <protection hidden="1"/>
    </xf>
    <xf numFmtId="165" fontId="1" fillId="0" borderId="10" xfId="0" applyFont="1" applyBorder="1" applyAlignment="1" applyProtection="1">
      <alignment horizontal="left" vertical="top"/>
      <protection hidden="1"/>
    </xf>
    <xf numFmtId="165" fontId="1" fillId="0" borderId="2" xfId="0" applyFont="1" applyBorder="1" applyAlignment="1" applyProtection="1">
      <alignment horizontal="left" vertical="top"/>
      <protection hidden="1"/>
    </xf>
    <xf numFmtId="165" fontId="6" fillId="0" borderId="3" xfId="0" applyFont="1" applyBorder="1" applyAlignment="1" applyProtection="1">
      <alignment horizontal="center" vertical="top" wrapText="1"/>
      <protection hidden="1"/>
    </xf>
    <xf numFmtId="165" fontId="6" fillId="0" borderId="4" xfId="0" applyFont="1" applyBorder="1" applyAlignment="1" applyProtection="1">
      <alignment horizontal="center" vertical="top" wrapText="1"/>
      <protection hidden="1"/>
    </xf>
    <xf numFmtId="165" fontId="6" fillId="0" borderId="5" xfId="0" applyFont="1" applyBorder="1" applyAlignment="1" applyProtection="1">
      <alignment horizontal="center" vertical="top" wrapText="1"/>
      <protection hidden="1"/>
    </xf>
    <xf numFmtId="165" fontId="14" fillId="0" borderId="0" xfId="0" applyFont="1" applyAlignment="1">
      <alignment horizontal="left" vertical="top" wrapText="1"/>
    </xf>
    <xf numFmtId="165" fontId="15" fillId="0" borderId="0" xfId="0" applyFont="1" applyAlignment="1">
      <alignment horizontal="left"/>
    </xf>
    <xf numFmtId="165" fontId="14" fillId="0" borderId="0" xfId="0" applyFont="1" applyAlignment="1">
      <alignment vertical="top" wrapText="1"/>
    </xf>
    <xf numFmtId="167" fontId="3" fillId="0" borderId="0" xfId="1" applyNumberFormat="1" applyFont="1" applyFill="1" applyBorder="1" applyAlignment="1" applyProtection="1">
      <alignment horizontal="left" vertical="center" textRotation="180"/>
      <protection hidden="1"/>
    </xf>
    <xf numFmtId="167" fontId="3" fillId="0" borderId="0" xfId="1" applyNumberFormat="1" applyFont="1" applyFill="1" applyBorder="1" applyAlignment="1" applyProtection="1">
      <alignment vertical="center" textRotation="180"/>
      <protection hidden="1"/>
    </xf>
    <xf numFmtId="167" fontId="6" fillId="7" borderId="3" xfId="1" applyNumberFormat="1" applyFont="1" applyFill="1" applyBorder="1" applyAlignment="1" applyProtection="1">
      <alignment horizontal="center" vertical="center" wrapText="1"/>
      <protection hidden="1"/>
    </xf>
    <xf numFmtId="167" fontId="6" fillId="7" borderId="5" xfId="1" applyNumberFormat="1" applyFont="1" applyFill="1" applyBorder="1" applyAlignment="1" applyProtection="1">
      <alignment horizontal="center" vertical="center" wrapText="1"/>
      <protection hidden="1"/>
    </xf>
    <xf numFmtId="167" fontId="6" fillId="6" borderId="3" xfId="1" applyNumberFormat="1" applyFont="1" applyFill="1" applyBorder="1" applyAlignment="1" applyProtection="1">
      <alignment horizontal="center" vertical="center" wrapText="1"/>
      <protection hidden="1"/>
    </xf>
    <xf numFmtId="167" fontId="6" fillId="6" borderId="5" xfId="1" applyNumberFormat="1" applyFont="1" applyFill="1" applyBorder="1" applyAlignment="1" applyProtection="1">
      <alignment horizontal="center" vertical="center" wrapText="1"/>
      <protection hidden="1"/>
    </xf>
    <xf numFmtId="166" fontId="3" fillId="0" borderId="8" xfId="1" applyNumberFormat="1" applyFont="1" applyFill="1" applyBorder="1" applyAlignment="1" applyProtection="1">
      <alignment horizontal="center" vertical="center" wrapText="1"/>
      <protection hidden="1"/>
    </xf>
    <xf numFmtId="166" fontId="3" fillId="0" borderId="11" xfId="1" applyNumberFormat="1" applyFont="1" applyFill="1" applyBorder="1" applyAlignment="1" applyProtection="1">
      <alignment horizontal="center" vertical="center" wrapText="1"/>
      <protection hidden="1"/>
    </xf>
    <xf numFmtId="166" fontId="5" fillId="7" borderId="3" xfId="1" applyNumberFormat="1" applyFont="1" applyFill="1" applyBorder="1" applyAlignment="1" applyProtection="1">
      <alignment horizontal="center" vertical="center" wrapText="1"/>
      <protection hidden="1"/>
    </xf>
    <xf numFmtId="166" fontId="5" fillId="7" borderId="5" xfId="1" applyNumberFormat="1" applyFont="1" applyFill="1" applyBorder="1" applyAlignment="1" applyProtection="1">
      <alignment horizontal="center" vertical="center" wrapText="1"/>
      <protection hidden="1"/>
    </xf>
    <xf numFmtId="166" fontId="3" fillId="2" borderId="6" xfId="1" applyNumberFormat="1" applyFont="1" applyFill="1" applyBorder="1" applyAlignment="1" applyProtection="1">
      <alignment horizontal="left" vertical="top" wrapText="1"/>
      <protection locked="0" hidden="1"/>
    </xf>
    <xf numFmtId="166" fontId="3" fillId="2" borderId="0" xfId="1" applyNumberFormat="1" applyFont="1" applyFill="1" applyBorder="1" applyAlignment="1" applyProtection="1">
      <alignment horizontal="left" vertical="top" wrapText="1"/>
      <protection locked="0" hidden="1"/>
    </xf>
    <xf numFmtId="49" fontId="3" fillId="0" borderId="3" xfId="1" applyNumberFormat="1" applyFont="1" applyFill="1" applyBorder="1" applyAlignment="1" applyProtection="1">
      <alignment horizontal="left" vertical="top" wrapText="1"/>
      <protection hidden="1"/>
    </xf>
    <xf numFmtId="49" fontId="3" fillId="0" borderId="5" xfId="1" applyNumberFormat="1" applyFont="1" applyFill="1" applyBorder="1" applyAlignment="1" applyProtection="1">
      <alignment horizontal="left" vertical="top" wrapText="1"/>
      <protection hidden="1"/>
    </xf>
    <xf numFmtId="49" fontId="3" fillId="0" borderId="8" xfId="1" applyNumberFormat="1" applyFont="1" applyFill="1" applyBorder="1" applyAlignment="1" applyProtection="1">
      <alignment horizontal="left" vertical="top" wrapText="1"/>
      <protection hidden="1"/>
    </xf>
    <xf numFmtId="49" fontId="3" fillId="0" borderId="11" xfId="1" applyNumberFormat="1" applyFont="1" applyFill="1" applyBorder="1" applyAlignment="1" applyProtection="1">
      <alignment horizontal="left" vertical="top" wrapText="1"/>
      <protection hidden="1"/>
    </xf>
    <xf numFmtId="166" fontId="3" fillId="5" borderId="6" xfId="1" applyNumberFormat="1" applyFont="1" applyFill="1" applyBorder="1" applyAlignment="1" applyProtection="1">
      <alignment horizontal="center"/>
      <protection hidden="1"/>
    </xf>
    <xf numFmtId="166" fontId="3" fillId="5" borderId="7" xfId="1" applyNumberFormat="1" applyFont="1" applyFill="1" applyBorder="1" applyAlignment="1" applyProtection="1">
      <alignment horizontal="center"/>
      <protection hidden="1"/>
    </xf>
    <xf numFmtId="166" fontId="3" fillId="5" borderId="8" xfId="1" applyNumberFormat="1" applyFont="1" applyFill="1" applyBorder="1" applyAlignment="1" applyProtection="1">
      <alignment horizontal="center"/>
      <protection hidden="1"/>
    </xf>
    <xf numFmtId="166" fontId="3" fillId="5" borderId="11" xfId="1" applyNumberFormat="1" applyFont="1" applyFill="1" applyBorder="1" applyAlignment="1" applyProtection="1">
      <alignment horizontal="center"/>
      <protection hidden="1"/>
    </xf>
  </cellXfs>
  <cellStyles count="3">
    <cellStyle name="Komma" xfId="1" builtinId="3"/>
    <cellStyle name="Procent" xfId="2" builtinId="5"/>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7734300</xdr:colOff>
      <xdr:row>0</xdr:row>
      <xdr:rowOff>0</xdr:rowOff>
    </xdr:from>
    <xdr:to>
      <xdr:col>1</xdr:col>
      <xdr:colOff>9843770</xdr:colOff>
      <xdr:row>0</xdr:row>
      <xdr:rowOff>1221740</xdr:rowOff>
    </xdr:to>
    <xdr:pic>
      <xdr:nvPicPr>
        <xdr:cNvPr id="3" name="Afbeelding 2">
          <a:extLst>
            <a:ext uri="{FF2B5EF4-FFF2-40B4-BE49-F238E27FC236}">
              <a16:creationId xmlns:a16="http://schemas.microsoft.com/office/drawing/2014/main" id="{1931431E-E5CC-4677-793A-FC3D60C084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0100" y="0"/>
          <a:ext cx="2109470" cy="12217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pageSetUpPr fitToPage="1"/>
  </sheetPr>
  <dimension ref="A1:C13"/>
  <sheetViews>
    <sheetView tabSelected="1" zoomScaleNormal="100" workbookViewId="0">
      <selection activeCell="C1" sqref="C1"/>
    </sheetView>
  </sheetViews>
  <sheetFormatPr defaultColWidth="0" defaultRowHeight="12.75" zeroHeight="1" x14ac:dyDescent="0.2"/>
  <cols>
    <col min="1" max="1" width="9" style="177" customWidth="1"/>
    <col min="2" max="2" width="218.625" style="177" customWidth="1"/>
    <col min="3" max="3" width="9" style="177" customWidth="1"/>
    <col min="4" max="16384" width="9" style="177" hidden="1"/>
  </cols>
  <sheetData>
    <row r="1" spans="2:2" ht="109.5" customHeight="1" thickBot="1" x14ac:dyDescent="0.25"/>
    <row r="2" spans="2:2" ht="18" x14ac:dyDescent="0.2">
      <c r="B2" s="178" t="s">
        <v>136</v>
      </c>
    </row>
    <row r="3" spans="2:2" ht="18" x14ac:dyDescent="0.2">
      <c r="B3" s="179" t="s">
        <v>137</v>
      </c>
    </row>
    <row r="4" spans="2:2" s="181" customFormat="1" ht="15.95" customHeight="1" x14ac:dyDescent="0.2">
      <c r="B4" s="180" t="s">
        <v>138</v>
      </c>
    </row>
    <row r="5" spans="2:2" s="181" customFormat="1" ht="15.95" customHeight="1" x14ac:dyDescent="0.2">
      <c r="B5" s="180" t="s">
        <v>139</v>
      </c>
    </row>
    <row r="6" spans="2:2" s="181" customFormat="1" ht="32.1" customHeight="1" x14ac:dyDescent="0.2">
      <c r="B6" s="180" t="s">
        <v>140</v>
      </c>
    </row>
    <row r="7" spans="2:2" s="181" customFormat="1" ht="41.1" customHeight="1" x14ac:dyDescent="0.2">
      <c r="B7" s="180" t="s">
        <v>141</v>
      </c>
    </row>
    <row r="8" spans="2:2" s="181" customFormat="1" ht="19.5" customHeight="1" x14ac:dyDescent="0.2">
      <c r="B8" s="180" t="s">
        <v>142</v>
      </c>
    </row>
    <row r="9" spans="2:2" s="181" customFormat="1" ht="15.95" customHeight="1" x14ac:dyDescent="0.2">
      <c r="B9" s="182" t="s">
        <v>143</v>
      </c>
    </row>
    <row r="10" spans="2:2" s="181" customFormat="1" ht="15.95" customHeight="1" x14ac:dyDescent="0.2">
      <c r="B10" s="182" t="s">
        <v>144</v>
      </c>
    </row>
    <row r="11" spans="2:2" s="181" customFormat="1" ht="15.95" customHeight="1" x14ac:dyDescent="0.2">
      <c r="B11" s="182" t="s">
        <v>145</v>
      </c>
    </row>
    <row r="12" spans="2:2" s="181" customFormat="1" ht="15.95" customHeight="1" thickBot="1" x14ac:dyDescent="0.25">
      <c r="B12" s="183" t="s">
        <v>146</v>
      </c>
    </row>
    <row r="13" spans="2:2" x14ac:dyDescent="0.2"/>
  </sheetData>
  <sheetProtection selectLockedCells="1" selectUnlockedCells="1"/>
  <phoneticPr fontId="0" type="noConversion"/>
  <pageMargins left="0.75" right="0.75" top="1" bottom="1" header="0.5" footer="0.5"/>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CC9B-82B9-491E-8169-4ECF29B66CBF}">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DFB852E7-6B9A-424B-8D2F-C014D0A5248A}">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425-207B-4812-92ED-83BF952B64A4}">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6F9BF04C-AD91-498A-9ADF-EF5230133325}">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9B22-B221-4037-B122-322A8890D3D0}">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F7E564C5-58E8-49E7-B558-F2348E70E0AB}">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339A-2E7A-441A-B932-F1A764A84B2B}">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3417D14C-0507-45FB-8236-DA9E41622037}">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DA29-99B8-4184-A97B-EE05357F71A8}">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9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105.95"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7F556D34-AFF1-4B0B-8883-F44C2E5B8BB0}">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E653-CBC3-4391-B393-21B649C58D8C}">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N1:N3"/>
    <mergeCell ref="Z1:Z3"/>
    <mergeCell ref="AA1:AA3"/>
    <mergeCell ref="AS1:AS3"/>
    <mergeCell ref="A10:B10"/>
    <mergeCell ref="A5:B6"/>
    <mergeCell ref="D1:D3"/>
    <mergeCell ref="M1:M3"/>
    <mergeCell ref="AE5:AF5"/>
    <mergeCell ref="AH5:AI5"/>
    <mergeCell ref="O5:P5"/>
    <mergeCell ref="R5:S5"/>
    <mergeCell ref="U5:V5"/>
    <mergeCell ref="X5:Y5"/>
    <mergeCell ref="AK5:AL5"/>
    <mergeCell ref="AN5:AO5"/>
    <mergeCell ref="A42:B45"/>
    <mergeCell ref="A41:B41"/>
    <mergeCell ref="A17:B17"/>
    <mergeCell ref="A18:B18"/>
    <mergeCell ref="A23:B23"/>
    <mergeCell ref="A24:B24"/>
    <mergeCell ref="A29:B29"/>
    <mergeCell ref="A30:B30"/>
    <mergeCell ref="A35:B35"/>
    <mergeCell ref="A36:B36"/>
    <mergeCell ref="A11:B11"/>
    <mergeCell ref="A12:B12"/>
    <mergeCell ref="AQ6:AR6"/>
    <mergeCell ref="AU6:AV6"/>
    <mergeCell ref="X6:Y6"/>
    <mergeCell ref="AB6:AC6"/>
    <mergeCell ref="AE6:AF6"/>
    <mergeCell ref="AH6:AI6"/>
    <mergeCell ref="AK6:AL6"/>
    <mergeCell ref="AN6:AO6"/>
    <mergeCell ref="E6:F6"/>
    <mergeCell ref="H6:I6"/>
    <mergeCell ref="K6:L6"/>
    <mergeCell ref="O6:P6"/>
    <mergeCell ref="R6:S6"/>
    <mergeCell ref="U6:V6"/>
    <mergeCell ref="AQ5:AR5"/>
    <mergeCell ref="AU5:AV5"/>
    <mergeCell ref="E5:F5"/>
    <mergeCell ref="H5:I5"/>
    <mergeCell ref="K5:L5"/>
    <mergeCell ref="AB5:AC5"/>
  </mergeCells>
  <dataValidations count="1">
    <dataValidation type="list" allowBlank="1" showInputMessage="1" showErrorMessage="1" sqref="B3" xr:uid="{29390D4C-AF46-44CA-9BD6-1EE4441C0ADD}">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
    <tabColor theme="7" tint="0.79998168889431442"/>
    <pageSetUpPr fitToPage="1"/>
  </sheetPr>
  <dimension ref="A1:BM29"/>
  <sheetViews>
    <sheetView zoomScale="80" zoomScaleNormal="80" workbookViewId="0">
      <selection activeCell="D37" sqref="D37:D38"/>
    </sheetView>
  </sheetViews>
  <sheetFormatPr defaultColWidth="9" defaultRowHeight="12.75" x14ac:dyDescent="0.2"/>
  <cols>
    <col min="1" max="8" width="18.125" style="135" customWidth="1"/>
    <col min="9" max="9" width="5.625" style="136" customWidth="1"/>
    <col min="10" max="10" width="16.125" style="135" customWidth="1"/>
    <col min="11" max="11" width="2.875" style="135" customWidth="1"/>
    <col min="12" max="12" width="19.125" style="135" customWidth="1"/>
    <col min="13" max="14" width="23" style="135" customWidth="1"/>
    <col min="15" max="17" width="25.125" style="135" customWidth="1"/>
    <col min="18" max="18" width="4.25" style="135" customWidth="1"/>
    <col min="19" max="19" width="16.125" style="135" customWidth="1"/>
    <col min="20" max="20" width="1.75" style="135" customWidth="1"/>
    <col min="21" max="21" width="19.25" style="137" customWidth="1"/>
    <col min="22" max="22" width="16.125" style="149" customWidth="1"/>
    <col min="23" max="23" width="1.75" style="135" customWidth="1"/>
    <col min="24" max="24" width="19.25" style="135" customWidth="1"/>
    <col min="25" max="25" width="16.125" style="135" customWidth="1"/>
    <col min="26" max="26" width="1.75" style="135" customWidth="1"/>
    <col min="27" max="27" width="19.25" style="135" customWidth="1"/>
    <col min="28" max="28" width="16.125" style="135" customWidth="1"/>
    <col min="29" max="29" width="1.75" style="135" customWidth="1"/>
    <col min="30" max="30" width="19.25" style="135" customWidth="1"/>
    <col min="31" max="31" width="16.125" style="135" customWidth="1"/>
    <col min="32" max="32" width="1.75" style="135" customWidth="1"/>
    <col min="33" max="33" width="19.25" style="135" customWidth="1"/>
    <col min="34" max="34" width="16.125" style="135" customWidth="1"/>
    <col min="35" max="35" width="1.75" style="135" customWidth="1"/>
    <col min="36" max="36" width="19.25" style="135" customWidth="1"/>
    <col min="37" max="37" width="16.125" style="135" customWidth="1"/>
    <col min="38" max="38" width="1.75" style="135" customWidth="1"/>
    <col min="39" max="39" width="19.25" style="135" customWidth="1"/>
    <col min="40" max="40" width="27.125" style="135" customWidth="1"/>
    <col min="41" max="41" width="16.125" style="135" customWidth="1"/>
    <col min="42" max="42" width="1.75" style="135" customWidth="1"/>
    <col min="43" max="43" width="19.25" style="135" customWidth="1"/>
    <col min="44" max="44" width="16.125" style="135" customWidth="1"/>
    <col min="45" max="45" width="1.75" style="135" customWidth="1"/>
    <col min="46" max="46" width="19.25" style="135" customWidth="1"/>
    <col min="47" max="47" width="16.125" style="135" customWidth="1"/>
    <col min="48" max="48" width="1.75" style="135" customWidth="1"/>
    <col min="49" max="49" width="19.25" style="135" customWidth="1"/>
    <col min="50" max="50" width="27.125" style="135" customWidth="1"/>
    <col min="51" max="51" width="16.125" style="135" customWidth="1"/>
    <col min="52" max="52" width="1.75" style="135" customWidth="1"/>
    <col min="53" max="53" width="19.25" style="135" customWidth="1"/>
    <col min="54" max="54" width="16.125" style="135" customWidth="1"/>
    <col min="55" max="55" width="1.75" style="135" customWidth="1"/>
    <col min="56" max="56" width="19.25" style="135" customWidth="1"/>
    <col min="57" max="57" width="16.125" style="135" customWidth="1"/>
    <col min="58" max="58" width="1.75" style="135" customWidth="1"/>
    <col min="59" max="59" width="19.25" style="135" customWidth="1"/>
    <col min="60" max="60" width="16.125" style="135" customWidth="1"/>
    <col min="61" max="61" width="1.75" style="135" customWidth="1"/>
    <col min="62" max="62" width="19.25" style="135" customWidth="1"/>
    <col min="63" max="63" width="16.125" style="135" customWidth="1"/>
    <col min="64" max="64" width="1.75" style="135" customWidth="1"/>
    <col min="65" max="65" width="19.25" style="135" customWidth="1"/>
    <col min="66" max="16384" width="9" style="135"/>
  </cols>
  <sheetData>
    <row r="1" spans="1:65" ht="16.5" thickBot="1" x14ac:dyDescent="0.3">
      <c r="A1" s="2" t="s">
        <v>2</v>
      </c>
      <c r="B1" s="174">
        <f>Penvoerder!Projecttitel</f>
        <v>0</v>
      </c>
      <c r="C1" s="38" t="s">
        <v>12</v>
      </c>
      <c r="D1" s="34" t="s">
        <v>151</v>
      </c>
      <c r="E1" s="34"/>
      <c r="F1" s="34"/>
      <c r="G1" s="34"/>
      <c r="H1" s="34"/>
      <c r="I1" s="34"/>
    </row>
    <row r="2" spans="1:65" ht="13.5" thickBot="1" x14ac:dyDescent="0.25">
      <c r="R2" s="137"/>
    </row>
    <row r="3" spans="1:65" s="139" customFormat="1" ht="143.1" customHeight="1" thickBot="1" x14ac:dyDescent="0.2">
      <c r="A3" s="187" t="s">
        <v>135</v>
      </c>
      <c r="B3" s="188"/>
      <c r="C3" s="188"/>
      <c r="D3" s="188"/>
      <c r="E3" s="188"/>
      <c r="F3" s="188"/>
      <c r="G3" s="188"/>
      <c r="H3" s="189"/>
      <c r="I3" s="138"/>
      <c r="R3" s="140"/>
      <c r="U3" s="140"/>
      <c r="V3" s="175"/>
    </row>
    <row r="4" spans="1:65" ht="13.5" thickBot="1" x14ac:dyDescent="0.25">
      <c r="R4" s="137"/>
    </row>
    <row r="5" spans="1:65" s="145" customFormat="1" ht="27" customHeight="1" x14ac:dyDescent="0.15">
      <c r="A5" s="141"/>
      <c r="B5" s="142"/>
      <c r="C5" s="142"/>
      <c r="D5" s="142"/>
      <c r="E5" s="142"/>
      <c r="F5" s="142"/>
      <c r="G5" s="142"/>
      <c r="H5" s="143"/>
      <c r="I5" s="144"/>
      <c r="J5" s="190"/>
      <c r="K5" s="191"/>
      <c r="L5" s="191"/>
      <c r="M5" s="191"/>
      <c r="N5" s="191"/>
      <c r="O5" s="191"/>
      <c r="P5" s="191"/>
      <c r="Q5" s="192"/>
      <c r="R5" s="42"/>
      <c r="S5" s="184" t="s">
        <v>112</v>
      </c>
      <c r="T5" s="185"/>
      <c r="U5" s="185"/>
      <c r="V5" s="184" t="s">
        <v>41</v>
      </c>
      <c r="W5" s="185"/>
      <c r="X5" s="186"/>
      <c r="Y5" s="184" t="s">
        <v>22</v>
      </c>
      <c r="Z5" s="185"/>
      <c r="AA5" s="186"/>
      <c r="AB5" s="184" t="s">
        <v>23</v>
      </c>
      <c r="AC5" s="185"/>
      <c r="AD5" s="186"/>
      <c r="AE5" s="184" t="s">
        <v>42</v>
      </c>
      <c r="AF5" s="185"/>
      <c r="AG5" s="186"/>
      <c r="AH5" s="184" t="s">
        <v>43</v>
      </c>
      <c r="AI5" s="185"/>
      <c r="AJ5" s="186"/>
      <c r="AK5" s="184" t="s">
        <v>44</v>
      </c>
      <c r="AL5" s="185"/>
      <c r="AM5" s="186"/>
      <c r="AN5" s="58" t="s">
        <v>54</v>
      </c>
      <c r="AO5" s="184" t="s">
        <v>45</v>
      </c>
      <c r="AP5" s="185"/>
      <c r="AQ5" s="186"/>
      <c r="AR5" s="184" t="s">
        <v>46</v>
      </c>
      <c r="AS5" s="185"/>
      <c r="AT5" s="186"/>
      <c r="AU5" s="184" t="s">
        <v>57</v>
      </c>
      <c r="AV5" s="185"/>
      <c r="AW5" s="186"/>
      <c r="AX5" s="58" t="s">
        <v>58</v>
      </c>
      <c r="AY5" s="184" t="s">
        <v>27</v>
      </c>
      <c r="AZ5" s="185"/>
      <c r="BA5" s="186"/>
      <c r="BB5" s="184" t="s">
        <v>28</v>
      </c>
      <c r="BC5" s="185"/>
      <c r="BD5" s="186"/>
      <c r="BE5" s="184" t="s">
        <v>29</v>
      </c>
      <c r="BF5" s="185"/>
      <c r="BG5" s="186"/>
      <c r="BH5" s="184" t="s">
        <v>48</v>
      </c>
      <c r="BI5" s="185"/>
      <c r="BJ5" s="186"/>
      <c r="BK5" s="184" t="s">
        <v>49</v>
      </c>
      <c r="BL5" s="185"/>
      <c r="BM5" s="186"/>
    </row>
    <row r="6" spans="1:65" s="128" customFormat="1" ht="42.95" customHeight="1" x14ac:dyDescent="0.15">
      <c r="A6" s="146"/>
      <c r="B6" s="74" t="s">
        <v>9</v>
      </c>
      <c r="C6" s="75" t="s">
        <v>13</v>
      </c>
      <c r="D6" s="76" t="s">
        <v>110</v>
      </c>
      <c r="E6" s="76" t="s">
        <v>127</v>
      </c>
      <c r="F6" s="76" t="s">
        <v>128</v>
      </c>
      <c r="G6" s="74" t="s">
        <v>150</v>
      </c>
      <c r="H6" s="82" t="s">
        <v>119</v>
      </c>
      <c r="I6" s="79"/>
      <c r="J6" s="77" t="s">
        <v>47</v>
      </c>
      <c r="K6" s="74"/>
      <c r="L6" s="75" t="s">
        <v>130</v>
      </c>
      <c r="M6" s="75" t="s">
        <v>113</v>
      </c>
      <c r="N6" s="75" t="s">
        <v>131</v>
      </c>
      <c r="O6" s="75" t="s">
        <v>115</v>
      </c>
      <c r="P6" s="75" t="s">
        <v>117</v>
      </c>
      <c r="Q6" s="82" t="s">
        <v>132</v>
      </c>
      <c r="R6" s="79"/>
      <c r="S6" s="77" t="s">
        <v>0</v>
      </c>
      <c r="T6" s="74"/>
      <c r="U6" s="74" t="s">
        <v>14</v>
      </c>
      <c r="V6" s="77" t="s">
        <v>0</v>
      </c>
      <c r="W6" s="74"/>
      <c r="X6" s="78" t="s">
        <v>14</v>
      </c>
      <c r="Y6" s="77" t="s">
        <v>0</v>
      </c>
      <c r="Z6" s="74"/>
      <c r="AA6" s="78" t="s">
        <v>14</v>
      </c>
      <c r="AB6" s="77" t="s">
        <v>0</v>
      </c>
      <c r="AC6" s="74"/>
      <c r="AD6" s="78" t="s">
        <v>14</v>
      </c>
      <c r="AE6" s="77" t="s">
        <v>0</v>
      </c>
      <c r="AF6" s="74"/>
      <c r="AG6" s="78" t="s">
        <v>14</v>
      </c>
      <c r="AH6" s="77" t="s">
        <v>0</v>
      </c>
      <c r="AI6" s="74"/>
      <c r="AJ6" s="78" t="s">
        <v>14</v>
      </c>
      <c r="AK6" s="77" t="s">
        <v>0</v>
      </c>
      <c r="AL6" s="74"/>
      <c r="AM6" s="78" t="s">
        <v>14</v>
      </c>
      <c r="AN6" s="80" t="s">
        <v>14</v>
      </c>
      <c r="AO6" s="77" t="s">
        <v>0</v>
      </c>
      <c r="AP6" s="74"/>
      <c r="AQ6" s="78" t="s">
        <v>14</v>
      </c>
      <c r="AR6" s="77" t="s">
        <v>0</v>
      </c>
      <c r="AS6" s="74"/>
      <c r="AT6" s="78" t="s">
        <v>14</v>
      </c>
      <c r="AU6" s="77" t="s">
        <v>0</v>
      </c>
      <c r="AV6" s="74"/>
      <c r="AW6" s="78" t="s">
        <v>14</v>
      </c>
      <c r="AX6" s="80" t="s">
        <v>14</v>
      </c>
      <c r="AY6" s="77" t="s">
        <v>0</v>
      </c>
      <c r="AZ6" s="74"/>
      <c r="BA6" s="78" t="s">
        <v>14</v>
      </c>
      <c r="BB6" s="77" t="s">
        <v>0</v>
      </c>
      <c r="BC6" s="74"/>
      <c r="BD6" s="78" t="s">
        <v>14</v>
      </c>
      <c r="BE6" s="77" t="s">
        <v>0</v>
      </c>
      <c r="BF6" s="74"/>
      <c r="BG6" s="78" t="s">
        <v>14</v>
      </c>
      <c r="BH6" s="77" t="s">
        <v>0</v>
      </c>
      <c r="BI6" s="74"/>
      <c r="BJ6" s="78" t="s">
        <v>14</v>
      </c>
      <c r="BK6" s="77" t="s">
        <v>0</v>
      </c>
      <c r="BL6" s="74"/>
      <c r="BM6" s="78" t="s">
        <v>14</v>
      </c>
    </row>
    <row r="7" spans="1:65" s="129" customFormat="1" ht="78.95" customHeight="1" x14ac:dyDescent="0.15">
      <c r="A7" s="147"/>
      <c r="B7" s="54"/>
      <c r="C7" s="55"/>
      <c r="D7" s="132" t="s">
        <v>122</v>
      </c>
      <c r="E7" s="133" t="s">
        <v>126</v>
      </c>
      <c r="F7" s="133" t="s">
        <v>123</v>
      </c>
      <c r="G7" s="132" t="s">
        <v>125</v>
      </c>
      <c r="H7" s="134" t="s">
        <v>124</v>
      </c>
      <c r="I7" s="148"/>
      <c r="J7" s="56"/>
      <c r="K7" s="54"/>
      <c r="L7" s="67" t="s">
        <v>111</v>
      </c>
      <c r="M7" s="126" t="s">
        <v>116</v>
      </c>
      <c r="N7" s="67" t="s">
        <v>114</v>
      </c>
      <c r="O7" s="67" t="s">
        <v>134</v>
      </c>
      <c r="P7" s="67" t="s">
        <v>118</v>
      </c>
      <c r="Q7" s="68" t="s">
        <v>133</v>
      </c>
      <c r="R7" s="57"/>
      <c r="S7" s="56"/>
      <c r="T7" s="54"/>
      <c r="U7" s="69"/>
      <c r="V7" s="56"/>
      <c r="W7" s="54"/>
      <c r="X7" s="68" t="s">
        <v>53</v>
      </c>
      <c r="Y7" s="56"/>
      <c r="Z7" s="54"/>
      <c r="AA7" s="68" t="s">
        <v>51</v>
      </c>
      <c r="AB7" s="56"/>
      <c r="AC7" s="54"/>
      <c r="AD7" s="68" t="s">
        <v>51</v>
      </c>
      <c r="AE7" s="56"/>
      <c r="AF7" s="54"/>
      <c r="AG7" s="68" t="s">
        <v>52</v>
      </c>
      <c r="AH7" s="56"/>
      <c r="AI7" s="54"/>
      <c r="AJ7" s="70" t="s">
        <v>64</v>
      </c>
      <c r="AK7" s="56"/>
      <c r="AL7" s="54"/>
      <c r="AM7" s="70" t="s">
        <v>65</v>
      </c>
      <c r="AN7" s="71" t="s">
        <v>55</v>
      </c>
      <c r="AO7" s="56"/>
      <c r="AP7" s="54"/>
      <c r="AQ7" s="70" t="s">
        <v>63</v>
      </c>
      <c r="AR7" s="56"/>
      <c r="AS7" s="54"/>
      <c r="AT7" s="70" t="s">
        <v>56</v>
      </c>
      <c r="AU7" s="56"/>
      <c r="AV7" s="54"/>
      <c r="AW7" s="70" t="s">
        <v>62</v>
      </c>
      <c r="AX7" s="71" t="s">
        <v>59</v>
      </c>
      <c r="AY7" s="56"/>
      <c r="AZ7" s="54"/>
      <c r="BA7" s="70" t="s">
        <v>60</v>
      </c>
      <c r="BB7" s="56"/>
      <c r="BC7" s="54"/>
      <c r="BD7" s="70" t="s">
        <v>60</v>
      </c>
      <c r="BE7" s="56"/>
      <c r="BF7" s="54"/>
      <c r="BG7" s="70" t="s">
        <v>61</v>
      </c>
      <c r="BH7" s="56"/>
      <c r="BI7" s="54"/>
      <c r="BJ7" s="70" t="s">
        <v>60</v>
      </c>
      <c r="BK7" s="56"/>
      <c r="BL7" s="54"/>
      <c r="BM7" s="68" t="s">
        <v>50</v>
      </c>
    </row>
    <row r="8" spans="1:65" ht="14.1" customHeight="1" x14ac:dyDescent="0.2">
      <c r="A8" s="149" t="s">
        <v>3</v>
      </c>
      <c r="B8" s="6">
        <f>Penvoerder</f>
        <v>0</v>
      </c>
      <c r="C8" s="52">
        <f>type_penvoerder</f>
        <v>0</v>
      </c>
      <c r="D8" s="125"/>
      <c r="E8" s="72"/>
      <c r="F8" s="72"/>
      <c r="G8" s="72"/>
      <c r="H8" s="63">
        <f>IF(G8="Ja",P8,M8)</f>
        <v>0</v>
      </c>
      <c r="I8" s="150"/>
      <c r="J8" s="151">
        <f>Penvoerder!AX39</f>
        <v>0</v>
      </c>
      <c r="K8" s="152"/>
      <c r="L8" s="127">
        <f t="shared" ref="L8" si="0">J8-D8</f>
        <v>0</v>
      </c>
      <c r="M8" s="127">
        <f t="shared" ref="M8" si="1">MIN(D8,U8,J8*0.5)</f>
        <v>0</v>
      </c>
      <c r="N8" s="127">
        <f t="shared" ref="N8" si="2">(L8-M8)</f>
        <v>0</v>
      </c>
      <c r="O8" s="127">
        <f>IF(MIN(D8,J8*0.5)-U8&lt;300000,MIN(D8,J8*0.5)-U8,300000)</f>
        <v>0</v>
      </c>
      <c r="P8" s="127">
        <f t="shared" ref="P8" si="3">M8+O8</f>
        <v>0</v>
      </c>
      <c r="Q8" s="63">
        <f t="shared" ref="Q8" si="4">N8-O8</f>
        <v>0</v>
      </c>
      <c r="R8" s="153"/>
      <c r="S8" s="151">
        <f>Penvoerder!$AX$39</f>
        <v>0</v>
      </c>
      <c r="T8" s="152"/>
      <c r="U8" s="127">
        <f>X8+AA8+AD8+AG8+AJ8+AM8+AN8+AQ8+AT8+AW8+AX8+BA8+BD8+BG8+BJ8+BM8</f>
        <v>0</v>
      </c>
      <c r="V8" s="151">
        <f>Penvoerder!$F$39</f>
        <v>0</v>
      </c>
      <c r="W8" s="152"/>
      <c r="X8" s="63">
        <f t="shared" ref="X8:X17" si="5">IF($C8="KB",V8*0.2,IF($C8="MB",V8*0.1,V8*0))</f>
        <v>0</v>
      </c>
      <c r="Y8" s="151">
        <f>Penvoerder!$I$39</f>
        <v>0</v>
      </c>
      <c r="Z8" s="152"/>
      <c r="AA8" s="63">
        <f t="shared" ref="AA8:AA17" si="6">IF($C8="KB",Y8*0.5,IF($C8="MB",Y8*0.5,Y8*0))</f>
        <v>0</v>
      </c>
      <c r="AB8" s="151">
        <f>Penvoerder!L39</f>
        <v>0</v>
      </c>
      <c r="AC8" s="152"/>
      <c r="AD8" s="63">
        <f t="shared" ref="AD8:AD17" si="7">IF($C8="KB",AB8*0.5,IF($C8="MB",AB8*0.5,AB8*0))</f>
        <v>0</v>
      </c>
      <c r="AE8" s="151">
        <f>Penvoerder!P39</f>
        <v>0</v>
      </c>
      <c r="AF8" s="152"/>
      <c r="AG8" s="63">
        <f>AE8*1</f>
        <v>0</v>
      </c>
      <c r="AH8" s="151">
        <f>Penvoerder!S39</f>
        <v>0</v>
      </c>
      <c r="AI8" s="152"/>
      <c r="AJ8" s="63">
        <f t="shared" ref="AJ8:AJ17" si="8">IF($C8="KIS",AH8*1,IF($C8="GB",AH8*0.6,IF($C8="MB",AH8*0.6,IF($C8="KB",AH8*0.7,AH8*0))))</f>
        <v>0</v>
      </c>
      <c r="AK8" s="151">
        <f>Penvoerder!V39</f>
        <v>0</v>
      </c>
      <c r="AL8" s="152"/>
      <c r="AM8" s="63">
        <f t="shared" ref="AM8:AM17" si="9">IF($C8="KIS",AK8*1,IF($C8="GB",AK8*0.25,IF($C8="MB",AK8*0.35,IF($C8="KB",AK8*0.45,AK8*0))))</f>
        <v>0</v>
      </c>
      <c r="AN8" s="63">
        <f>IF(F8="Ja",IF($C8="KIS",AK8*0,IF($C8="GB",AK8*0.15,IF($C8="MB",AK8*0.15,IF($C8="KB",AK8*0.15,AK8*0)))),AK8*0)</f>
        <v>0</v>
      </c>
      <c r="AO8" s="151">
        <f>Penvoerder!Y39</f>
        <v>0</v>
      </c>
      <c r="AP8" s="152"/>
      <c r="AQ8" s="63">
        <f t="shared" ref="AQ8:AQ17" si="10">IF($C8="KIS",AO8*1,IF($C8="GB",AO8*0.5,IF($C8="MB",AO8*0.6,IF($C8="KB",AO8*0.7,AO8*0))))</f>
        <v>0</v>
      </c>
      <c r="AR8" s="151">
        <f>Penvoerder!AC39</f>
        <v>0</v>
      </c>
      <c r="AS8" s="152"/>
      <c r="AT8" s="63">
        <f>AR8*0.6</f>
        <v>0</v>
      </c>
      <c r="AU8" s="151">
        <f>Penvoerder!AF39</f>
        <v>0</v>
      </c>
      <c r="AV8" s="152"/>
      <c r="AW8" s="63">
        <f t="shared" ref="AW8:AW17" si="11">IF($C8="KIS",AU8*1,IF($C8="GB",AU8*0.35,IF($C8="MB",AU8*0.45,IF($C8="KB",AU8*0.55,AU8*0))))</f>
        <v>0</v>
      </c>
      <c r="AX8" s="63">
        <f t="shared" ref="AX8:AX17" si="12">IF(E8="Ja",IF($C8="KIS",AU8*0,IF($C8="GB",AU8*0.05,IF($C8="MB",AU8*0.05,IF($C8="KB",AU8*0.05,AU8*0)))),AU8*0)</f>
        <v>0</v>
      </c>
      <c r="AY8" s="151">
        <f>Penvoerder!AI39</f>
        <v>0</v>
      </c>
      <c r="AZ8" s="152"/>
      <c r="BA8" s="63">
        <f>AY8*0.5</f>
        <v>0</v>
      </c>
      <c r="BB8" s="151">
        <f>Penvoerder!AL39</f>
        <v>0</v>
      </c>
      <c r="BC8" s="152"/>
      <c r="BD8" s="63">
        <f>BB8*0.5</f>
        <v>0</v>
      </c>
      <c r="BE8" s="151">
        <f>Penvoerder!AO39</f>
        <v>0</v>
      </c>
      <c r="BF8" s="152"/>
      <c r="BG8" s="63">
        <f t="shared" ref="BG8:BG17" si="13">IF($C8="KIS",BE8*1,IF($C8="GB",BE8*0.15,IF($C8="MB",BE8*0.5,IF($C8="KB",BE8*0.5,BE8*0))))</f>
        <v>0</v>
      </c>
      <c r="BH8" s="151">
        <f>Penvoerder!AR39</f>
        <v>0</v>
      </c>
      <c r="BI8" s="152"/>
      <c r="BJ8" s="63">
        <f>BH8*0.5</f>
        <v>0</v>
      </c>
      <c r="BK8" s="151">
        <f>Penvoerder!AV39</f>
        <v>0</v>
      </c>
      <c r="BL8" s="152"/>
      <c r="BM8" s="63">
        <f>BK8*0</f>
        <v>0</v>
      </c>
    </row>
    <row r="9" spans="1:65" x14ac:dyDescent="0.2">
      <c r="A9" s="149" t="s">
        <v>4</v>
      </c>
      <c r="B9" s="6">
        <f>Deelnemer_2</f>
        <v>0</v>
      </c>
      <c r="C9" s="52">
        <f>type_2</f>
        <v>0</v>
      </c>
      <c r="D9" s="125"/>
      <c r="E9" s="73">
        <f>$E$8</f>
        <v>0</v>
      </c>
      <c r="F9" s="73">
        <f>$F$8</f>
        <v>0</v>
      </c>
      <c r="G9" s="72"/>
      <c r="H9" s="63">
        <f t="shared" ref="H9:H17" si="14">IF(G9="Ja",P9,M9)</f>
        <v>0</v>
      </c>
      <c r="I9" s="150"/>
      <c r="J9" s="151">
        <f>'Deelnemer 2'!$AX$39</f>
        <v>0</v>
      </c>
      <c r="K9" s="152"/>
      <c r="L9" s="127">
        <f t="shared" ref="L9" si="15">J9-D9</f>
        <v>0</v>
      </c>
      <c r="M9" s="127">
        <f t="shared" ref="M9" si="16">MIN(D9,U9,J9*0.5)</f>
        <v>0</v>
      </c>
      <c r="N9" s="127">
        <f t="shared" ref="N9" si="17">(L9-M9)</f>
        <v>0</v>
      </c>
      <c r="O9" s="127">
        <f t="shared" ref="O9" si="18">IF(MIN(D9,J9*0.5)-U9&lt;300000,MIN(D9,J9*0.5)-U9,300000)</f>
        <v>0</v>
      </c>
      <c r="P9" s="127">
        <f t="shared" ref="P9" si="19">M9+O9</f>
        <v>0</v>
      </c>
      <c r="Q9" s="63">
        <f t="shared" ref="Q9" si="20">N9-O9</f>
        <v>0</v>
      </c>
      <c r="R9" s="153"/>
      <c r="S9" s="151">
        <f>'Deelnemer 2'!$AX$39</f>
        <v>0</v>
      </c>
      <c r="T9" s="152"/>
      <c r="U9" s="127">
        <f t="shared" ref="U9:U17" si="21">X9+AA9+AD9+AG9+AJ9+AM9+AN9+AQ9+AT9+AW9+AX9+BA9+BD9+BG9+BJ9+BM9</f>
        <v>0</v>
      </c>
      <c r="V9" s="151">
        <f>'Deelnemer 2'!$F$39</f>
        <v>0</v>
      </c>
      <c r="W9" s="152"/>
      <c r="X9" s="63">
        <f t="shared" si="5"/>
        <v>0</v>
      </c>
      <c r="Y9" s="151">
        <f>'Deelnemer 2'!$I$39</f>
        <v>0</v>
      </c>
      <c r="Z9" s="152"/>
      <c r="AA9" s="63">
        <f t="shared" si="6"/>
        <v>0</v>
      </c>
      <c r="AB9" s="151">
        <f>'Deelnemer 2'!L39</f>
        <v>0</v>
      </c>
      <c r="AC9" s="152"/>
      <c r="AD9" s="63">
        <f t="shared" si="7"/>
        <v>0</v>
      </c>
      <c r="AE9" s="151">
        <f>'Deelnemer 2'!P39</f>
        <v>0</v>
      </c>
      <c r="AF9" s="152"/>
      <c r="AG9" s="63">
        <f t="shared" ref="AG9:AG17" si="22">AE9*1</f>
        <v>0</v>
      </c>
      <c r="AH9" s="151">
        <f>'Deelnemer 2'!S39</f>
        <v>0</v>
      </c>
      <c r="AI9" s="152"/>
      <c r="AJ9" s="63">
        <f t="shared" si="8"/>
        <v>0</v>
      </c>
      <c r="AK9" s="151">
        <f>'Deelnemer 2'!V39</f>
        <v>0</v>
      </c>
      <c r="AL9" s="152"/>
      <c r="AM9" s="63">
        <f t="shared" si="9"/>
        <v>0</v>
      </c>
      <c r="AN9" s="63">
        <f t="shared" ref="AN9:AN17" si="23">IF(G9="Ja",IF($C9="KIS",AK9*0,IF($C9="GB",AK9*0.15,IF($C9="MB",AK9*0.15,IF($C9="KB",AK9*0.15,AK9*0)))),AK9*0)</f>
        <v>0</v>
      </c>
      <c r="AO9" s="151">
        <f>'Deelnemer 2'!Y39</f>
        <v>0</v>
      </c>
      <c r="AP9" s="152"/>
      <c r="AQ9" s="63">
        <f t="shared" si="10"/>
        <v>0</v>
      </c>
      <c r="AR9" s="151">
        <f>'Deelnemer 2'!AC39</f>
        <v>0</v>
      </c>
      <c r="AS9" s="152"/>
      <c r="AT9" s="63">
        <f t="shared" ref="AT9:AT17" si="24">AR9*0.6</f>
        <v>0</v>
      </c>
      <c r="AU9" s="151">
        <f>'Deelnemer 2'!AF39</f>
        <v>0</v>
      </c>
      <c r="AV9" s="152"/>
      <c r="AW9" s="63">
        <f t="shared" si="11"/>
        <v>0</v>
      </c>
      <c r="AX9" s="63">
        <f t="shared" si="12"/>
        <v>0</v>
      </c>
      <c r="AY9" s="151">
        <f>'Deelnemer 2'!AI39</f>
        <v>0</v>
      </c>
      <c r="AZ9" s="152"/>
      <c r="BA9" s="63">
        <f t="shared" ref="BA9:BA17" si="25">AY9*0.5</f>
        <v>0</v>
      </c>
      <c r="BB9" s="151">
        <f>'Deelnemer 2'!AL39</f>
        <v>0</v>
      </c>
      <c r="BC9" s="152"/>
      <c r="BD9" s="63">
        <f t="shared" ref="BD9:BD17" si="26">BB9*0.5</f>
        <v>0</v>
      </c>
      <c r="BE9" s="151">
        <f>'Deelnemer 2'!AO39</f>
        <v>0</v>
      </c>
      <c r="BF9" s="152"/>
      <c r="BG9" s="63">
        <f t="shared" si="13"/>
        <v>0</v>
      </c>
      <c r="BH9" s="151">
        <f>'Deelnemer 2'!AR39</f>
        <v>0</v>
      </c>
      <c r="BI9" s="152"/>
      <c r="BJ9" s="63">
        <f t="shared" ref="BJ9:BJ17" si="27">BH9*0.5</f>
        <v>0</v>
      </c>
      <c r="BK9" s="151">
        <f>'Deelnemer 2'!AV39</f>
        <v>0</v>
      </c>
      <c r="BL9" s="152"/>
      <c r="BM9" s="63">
        <v>0</v>
      </c>
    </row>
    <row r="10" spans="1:65" x14ac:dyDescent="0.2">
      <c r="A10" s="149" t="s">
        <v>5</v>
      </c>
      <c r="B10" s="6">
        <f>Deelnemer_3</f>
        <v>0</v>
      </c>
      <c r="C10" s="52">
        <f>type_3</f>
        <v>0</v>
      </c>
      <c r="D10" s="125"/>
      <c r="E10" s="73">
        <f t="shared" ref="E10:E17" si="28">$E$8</f>
        <v>0</v>
      </c>
      <c r="F10" s="73">
        <f t="shared" ref="F10:F17" si="29">$F$8</f>
        <v>0</v>
      </c>
      <c r="G10" s="72"/>
      <c r="H10" s="63">
        <f t="shared" si="14"/>
        <v>0</v>
      </c>
      <c r="I10" s="150"/>
      <c r="J10" s="151">
        <f>'Deelnemer 3'!$AX$39</f>
        <v>0</v>
      </c>
      <c r="K10" s="152"/>
      <c r="L10" s="127">
        <f t="shared" ref="L10:L17" si="30">J10-D10</f>
        <v>0</v>
      </c>
      <c r="M10" s="127">
        <f t="shared" ref="M10:M17" si="31">MIN(D10,U10,J10*0.5)</f>
        <v>0</v>
      </c>
      <c r="N10" s="127">
        <f t="shared" ref="N10:N17" si="32">(L10-M10)</f>
        <v>0</v>
      </c>
      <c r="O10" s="127">
        <f t="shared" ref="O10:O17" si="33">IF(MIN(D10,J10*0.5)-U10&lt;300000,MIN(D10,J10*0.5)-U10,300000)</f>
        <v>0</v>
      </c>
      <c r="P10" s="127">
        <f t="shared" ref="P10:P17" si="34">M10+O10</f>
        <v>0</v>
      </c>
      <c r="Q10" s="63">
        <f t="shared" ref="Q10:Q17" si="35">N10-O10</f>
        <v>0</v>
      </c>
      <c r="R10" s="153"/>
      <c r="S10" s="151">
        <f>'Deelnemer 3'!$AX$39</f>
        <v>0</v>
      </c>
      <c r="T10" s="152"/>
      <c r="U10" s="127">
        <f t="shared" si="21"/>
        <v>0</v>
      </c>
      <c r="V10" s="151">
        <f>'Deelnemer 3'!$F$39</f>
        <v>0</v>
      </c>
      <c r="W10" s="152"/>
      <c r="X10" s="63">
        <f t="shared" si="5"/>
        <v>0</v>
      </c>
      <c r="Y10" s="151">
        <f>'Deelnemer 3'!$I$39</f>
        <v>0</v>
      </c>
      <c r="Z10" s="152"/>
      <c r="AA10" s="63">
        <f t="shared" si="6"/>
        <v>0</v>
      </c>
      <c r="AB10" s="151">
        <f>'Deelnemer 3'!L39</f>
        <v>0</v>
      </c>
      <c r="AC10" s="152"/>
      <c r="AD10" s="63">
        <f t="shared" si="7"/>
        <v>0</v>
      </c>
      <c r="AE10" s="151">
        <f>'Deelnemer 3'!P39</f>
        <v>0</v>
      </c>
      <c r="AF10" s="152"/>
      <c r="AG10" s="63">
        <f t="shared" si="22"/>
        <v>0</v>
      </c>
      <c r="AH10" s="151">
        <f>'Deelnemer 3'!S39</f>
        <v>0</v>
      </c>
      <c r="AI10" s="152"/>
      <c r="AJ10" s="63">
        <f t="shared" si="8"/>
        <v>0</v>
      </c>
      <c r="AK10" s="151">
        <f>'Deelnemer 3'!V39</f>
        <v>0</v>
      </c>
      <c r="AL10" s="152"/>
      <c r="AM10" s="63">
        <f t="shared" si="9"/>
        <v>0</v>
      </c>
      <c r="AN10" s="63">
        <f t="shared" si="23"/>
        <v>0</v>
      </c>
      <c r="AO10" s="151">
        <f>'Deelnemer 3'!Y39</f>
        <v>0</v>
      </c>
      <c r="AP10" s="152"/>
      <c r="AQ10" s="63">
        <f t="shared" si="10"/>
        <v>0</v>
      </c>
      <c r="AR10" s="151">
        <f>'Deelnemer 3'!AC39</f>
        <v>0</v>
      </c>
      <c r="AS10" s="152"/>
      <c r="AT10" s="63">
        <f t="shared" si="24"/>
        <v>0</v>
      </c>
      <c r="AU10" s="151">
        <f>'Deelnemer 3'!AF39</f>
        <v>0</v>
      </c>
      <c r="AV10" s="152"/>
      <c r="AW10" s="63">
        <f t="shared" si="11"/>
        <v>0</v>
      </c>
      <c r="AX10" s="63">
        <f t="shared" si="12"/>
        <v>0</v>
      </c>
      <c r="AY10" s="151">
        <f>'Deelnemer 3'!AI39</f>
        <v>0</v>
      </c>
      <c r="AZ10" s="152"/>
      <c r="BA10" s="63">
        <f t="shared" si="25"/>
        <v>0</v>
      </c>
      <c r="BB10" s="151">
        <f>'Deelnemer 3'!AL39</f>
        <v>0</v>
      </c>
      <c r="BC10" s="152"/>
      <c r="BD10" s="63">
        <f t="shared" si="26"/>
        <v>0</v>
      </c>
      <c r="BE10" s="151">
        <f>'Deelnemer 3'!AO39</f>
        <v>0</v>
      </c>
      <c r="BF10" s="152"/>
      <c r="BG10" s="63">
        <f t="shared" si="13"/>
        <v>0</v>
      </c>
      <c r="BH10" s="151">
        <f>'Deelnemer 3'!AR39</f>
        <v>0</v>
      </c>
      <c r="BI10" s="152"/>
      <c r="BJ10" s="63">
        <f t="shared" si="27"/>
        <v>0</v>
      </c>
      <c r="BK10" s="151">
        <f>'Deelnemer 3'!AV39</f>
        <v>0</v>
      </c>
      <c r="BL10" s="152"/>
      <c r="BM10" s="63">
        <f t="shared" ref="BM10:BM17" si="36">IF($D10="Direct",0,IF($C10="GB",BK10*proc_org_GB,IF(OR($C10="MB",$C10="KB"),BK10*proc_org_MKB,0)))</f>
        <v>0</v>
      </c>
    </row>
    <row r="11" spans="1:65" x14ac:dyDescent="0.2">
      <c r="A11" s="149" t="s">
        <v>6</v>
      </c>
      <c r="B11" s="6">
        <f>Deelnemer_4</f>
        <v>0</v>
      </c>
      <c r="C11" s="52">
        <f>type_4</f>
        <v>0</v>
      </c>
      <c r="D11" s="125"/>
      <c r="E11" s="73">
        <f t="shared" si="28"/>
        <v>0</v>
      </c>
      <c r="F11" s="73">
        <f t="shared" si="29"/>
        <v>0</v>
      </c>
      <c r="G11" s="72"/>
      <c r="H11" s="63">
        <f t="shared" si="14"/>
        <v>0</v>
      </c>
      <c r="I11" s="150"/>
      <c r="J11" s="151">
        <f>'Deelnemer 4'!$AX$39</f>
        <v>0</v>
      </c>
      <c r="K11" s="152"/>
      <c r="L11" s="127">
        <f t="shared" si="30"/>
        <v>0</v>
      </c>
      <c r="M11" s="127">
        <f t="shared" si="31"/>
        <v>0</v>
      </c>
      <c r="N11" s="127">
        <f t="shared" si="32"/>
        <v>0</v>
      </c>
      <c r="O11" s="127">
        <f t="shared" si="33"/>
        <v>0</v>
      </c>
      <c r="P11" s="127">
        <f t="shared" si="34"/>
        <v>0</v>
      </c>
      <c r="Q11" s="63">
        <f t="shared" si="35"/>
        <v>0</v>
      </c>
      <c r="R11" s="153"/>
      <c r="S11" s="151">
        <f>'Deelnemer 4'!$AX$39</f>
        <v>0</v>
      </c>
      <c r="T11" s="152"/>
      <c r="U11" s="127">
        <f t="shared" si="21"/>
        <v>0</v>
      </c>
      <c r="V11" s="151">
        <f>'Deelnemer 4'!$F$39</f>
        <v>0</v>
      </c>
      <c r="W11" s="152"/>
      <c r="X11" s="63">
        <f t="shared" si="5"/>
        <v>0</v>
      </c>
      <c r="Y11" s="151">
        <f>'Deelnemer 4'!$I$39</f>
        <v>0</v>
      </c>
      <c r="Z11" s="152"/>
      <c r="AA11" s="63">
        <f t="shared" si="6"/>
        <v>0</v>
      </c>
      <c r="AB11" s="151">
        <f>'Deelnemer 4'!L39</f>
        <v>0</v>
      </c>
      <c r="AC11" s="152"/>
      <c r="AD11" s="63">
        <f t="shared" si="7"/>
        <v>0</v>
      </c>
      <c r="AE11" s="151">
        <f>'Deelnemer 4'!P39</f>
        <v>0</v>
      </c>
      <c r="AF11" s="152"/>
      <c r="AG11" s="63">
        <f t="shared" si="22"/>
        <v>0</v>
      </c>
      <c r="AH11" s="151">
        <f>'Deelnemer 4'!S39</f>
        <v>0</v>
      </c>
      <c r="AI11" s="152"/>
      <c r="AJ11" s="63">
        <f t="shared" si="8"/>
        <v>0</v>
      </c>
      <c r="AK11" s="151">
        <f>'Deelnemer 4'!V39</f>
        <v>0</v>
      </c>
      <c r="AL11" s="152"/>
      <c r="AM11" s="63">
        <f t="shared" si="9"/>
        <v>0</v>
      </c>
      <c r="AN11" s="63">
        <f t="shared" si="23"/>
        <v>0</v>
      </c>
      <c r="AO11" s="151">
        <f>'Deelnemer 4'!Y39</f>
        <v>0</v>
      </c>
      <c r="AP11" s="152"/>
      <c r="AQ11" s="63">
        <f t="shared" si="10"/>
        <v>0</v>
      </c>
      <c r="AR11" s="151">
        <f>'Deelnemer 4'!AC39</f>
        <v>0</v>
      </c>
      <c r="AS11" s="152"/>
      <c r="AT11" s="63">
        <f t="shared" si="24"/>
        <v>0</v>
      </c>
      <c r="AU11" s="151">
        <f>'Deelnemer 4'!AF39</f>
        <v>0</v>
      </c>
      <c r="AV11" s="152"/>
      <c r="AW11" s="63">
        <f t="shared" si="11"/>
        <v>0</v>
      </c>
      <c r="AX11" s="63">
        <f t="shared" si="12"/>
        <v>0</v>
      </c>
      <c r="AY11" s="151">
        <f>'Deelnemer 4'!AI39</f>
        <v>0</v>
      </c>
      <c r="AZ11" s="152"/>
      <c r="BA11" s="63">
        <f t="shared" si="25"/>
        <v>0</v>
      </c>
      <c r="BB11" s="151">
        <f>'Deelnemer 4'!AL39</f>
        <v>0</v>
      </c>
      <c r="BC11" s="152"/>
      <c r="BD11" s="63">
        <f t="shared" si="26"/>
        <v>0</v>
      </c>
      <c r="BE11" s="151">
        <f>'Deelnemer 4'!AO39</f>
        <v>0</v>
      </c>
      <c r="BF11" s="152"/>
      <c r="BG11" s="63">
        <f t="shared" si="13"/>
        <v>0</v>
      </c>
      <c r="BH11" s="151">
        <f>'Deelnemer 4'!AR39</f>
        <v>0</v>
      </c>
      <c r="BI11" s="152"/>
      <c r="BJ11" s="63">
        <f t="shared" si="27"/>
        <v>0</v>
      </c>
      <c r="BK11" s="151">
        <f>'Deelnemer 4'!AV39</f>
        <v>0</v>
      </c>
      <c r="BL11" s="152"/>
      <c r="BM11" s="63">
        <f t="shared" si="36"/>
        <v>0</v>
      </c>
    </row>
    <row r="12" spans="1:65" x14ac:dyDescent="0.2">
      <c r="A12" s="149" t="s">
        <v>7</v>
      </c>
      <c r="B12" s="6">
        <f>Deelnemer_5</f>
        <v>0</v>
      </c>
      <c r="C12" s="52">
        <f>type_5</f>
        <v>0</v>
      </c>
      <c r="D12" s="125"/>
      <c r="E12" s="73">
        <f t="shared" si="28"/>
        <v>0</v>
      </c>
      <c r="F12" s="73">
        <f t="shared" si="29"/>
        <v>0</v>
      </c>
      <c r="G12" s="72"/>
      <c r="H12" s="63">
        <f t="shared" si="14"/>
        <v>0</v>
      </c>
      <c r="I12" s="150"/>
      <c r="J12" s="151">
        <f>'Deelnemer 5'!$AX$39</f>
        <v>0</v>
      </c>
      <c r="K12" s="152"/>
      <c r="L12" s="127">
        <f t="shared" si="30"/>
        <v>0</v>
      </c>
      <c r="M12" s="127">
        <f t="shared" si="31"/>
        <v>0</v>
      </c>
      <c r="N12" s="127">
        <f t="shared" si="32"/>
        <v>0</v>
      </c>
      <c r="O12" s="127">
        <f t="shared" si="33"/>
        <v>0</v>
      </c>
      <c r="P12" s="127">
        <f t="shared" si="34"/>
        <v>0</v>
      </c>
      <c r="Q12" s="63">
        <f t="shared" si="35"/>
        <v>0</v>
      </c>
      <c r="R12" s="153"/>
      <c r="S12" s="151">
        <f>'Deelnemer 5'!$AX$39</f>
        <v>0</v>
      </c>
      <c r="T12" s="152"/>
      <c r="U12" s="127">
        <f t="shared" si="21"/>
        <v>0</v>
      </c>
      <c r="V12" s="151">
        <f>'Deelnemer 5'!$F$39</f>
        <v>0</v>
      </c>
      <c r="W12" s="152"/>
      <c r="X12" s="63">
        <f t="shared" si="5"/>
        <v>0</v>
      </c>
      <c r="Y12" s="151">
        <f>'Deelnemer 5'!$I$39</f>
        <v>0</v>
      </c>
      <c r="Z12" s="152"/>
      <c r="AA12" s="63">
        <f t="shared" si="6"/>
        <v>0</v>
      </c>
      <c r="AB12" s="151">
        <f>'Deelnemer 5'!L39</f>
        <v>0</v>
      </c>
      <c r="AC12" s="152"/>
      <c r="AD12" s="63">
        <f t="shared" si="7"/>
        <v>0</v>
      </c>
      <c r="AE12" s="151">
        <f>'Deelnemer 5'!P39</f>
        <v>0</v>
      </c>
      <c r="AF12" s="152"/>
      <c r="AG12" s="63">
        <f t="shared" si="22"/>
        <v>0</v>
      </c>
      <c r="AH12" s="151">
        <f>'Deelnemer 5'!S39</f>
        <v>0</v>
      </c>
      <c r="AI12" s="152"/>
      <c r="AJ12" s="63">
        <f t="shared" si="8"/>
        <v>0</v>
      </c>
      <c r="AK12" s="151">
        <f>'Deelnemer 5'!V39</f>
        <v>0</v>
      </c>
      <c r="AL12" s="152"/>
      <c r="AM12" s="63">
        <f t="shared" si="9"/>
        <v>0</v>
      </c>
      <c r="AN12" s="63">
        <f t="shared" si="23"/>
        <v>0</v>
      </c>
      <c r="AO12" s="151">
        <f>'Deelnemer 5'!Y39</f>
        <v>0</v>
      </c>
      <c r="AP12" s="152"/>
      <c r="AQ12" s="63">
        <f t="shared" si="10"/>
        <v>0</v>
      </c>
      <c r="AR12" s="151">
        <f>'Deelnemer 5'!AC39</f>
        <v>0</v>
      </c>
      <c r="AS12" s="152"/>
      <c r="AT12" s="63">
        <f t="shared" si="24"/>
        <v>0</v>
      </c>
      <c r="AU12" s="151">
        <f>'Deelnemer 5'!AF39</f>
        <v>0</v>
      </c>
      <c r="AV12" s="152"/>
      <c r="AW12" s="63">
        <f t="shared" si="11"/>
        <v>0</v>
      </c>
      <c r="AX12" s="63">
        <f t="shared" si="12"/>
        <v>0</v>
      </c>
      <c r="AY12" s="151">
        <f>'Deelnemer 5'!AI39</f>
        <v>0</v>
      </c>
      <c r="AZ12" s="152"/>
      <c r="BA12" s="63">
        <f t="shared" si="25"/>
        <v>0</v>
      </c>
      <c r="BB12" s="151">
        <f>'Deelnemer 5'!AL39</f>
        <v>0</v>
      </c>
      <c r="BC12" s="152"/>
      <c r="BD12" s="63">
        <f t="shared" si="26"/>
        <v>0</v>
      </c>
      <c r="BE12" s="151">
        <f>'Deelnemer 5'!AO39</f>
        <v>0</v>
      </c>
      <c r="BF12" s="152"/>
      <c r="BG12" s="63">
        <f t="shared" si="13"/>
        <v>0</v>
      </c>
      <c r="BH12" s="151">
        <f>'Deelnemer 5'!AR39</f>
        <v>0</v>
      </c>
      <c r="BI12" s="152"/>
      <c r="BJ12" s="63">
        <f t="shared" si="27"/>
        <v>0</v>
      </c>
      <c r="BK12" s="151">
        <f>'Deelnemer 5'!AV39</f>
        <v>0</v>
      </c>
      <c r="BL12" s="152"/>
      <c r="BM12" s="63">
        <f t="shared" si="36"/>
        <v>0</v>
      </c>
    </row>
    <row r="13" spans="1:65" x14ac:dyDescent="0.2">
      <c r="A13" s="149" t="s">
        <v>8</v>
      </c>
      <c r="B13" s="6">
        <f>Deelnemer_6</f>
        <v>0</v>
      </c>
      <c r="C13" s="52">
        <f>type_6</f>
        <v>0</v>
      </c>
      <c r="D13" s="125"/>
      <c r="E13" s="73">
        <f t="shared" si="28"/>
        <v>0</v>
      </c>
      <c r="F13" s="73">
        <f t="shared" si="29"/>
        <v>0</v>
      </c>
      <c r="G13" s="72"/>
      <c r="H13" s="63">
        <f t="shared" si="14"/>
        <v>0</v>
      </c>
      <c r="I13" s="150"/>
      <c r="J13" s="151">
        <f>'Deelnemer 6'!$AX$39</f>
        <v>0</v>
      </c>
      <c r="K13" s="152"/>
      <c r="L13" s="127">
        <f t="shared" si="30"/>
        <v>0</v>
      </c>
      <c r="M13" s="127">
        <f t="shared" si="31"/>
        <v>0</v>
      </c>
      <c r="N13" s="127">
        <f t="shared" si="32"/>
        <v>0</v>
      </c>
      <c r="O13" s="127">
        <f t="shared" si="33"/>
        <v>0</v>
      </c>
      <c r="P13" s="127">
        <f t="shared" si="34"/>
        <v>0</v>
      </c>
      <c r="Q13" s="63">
        <f t="shared" si="35"/>
        <v>0</v>
      </c>
      <c r="R13" s="153"/>
      <c r="S13" s="151">
        <f>'Deelnemer 6'!$AX$39</f>
        <v>0</v>
      </c>
      <c r="T13" s="152"/>
      <c r="U13" s="127">
        <f t="shared" si="21"/>
        <v>0</v>
      </c>
      <c r="V13" s="151">
        <f>'Deelnemer 6'!$F$39</f>
        <v>0</v>
      </c>
      <c r="W13" s="152"/>
      <c r="X13" s="63">
        <f t="shared" si="5"/>
        <v>0</v>
      </c>
      <c r="Y13" s="151">
        <f>'Deelnemer 6'!$I$39</f>
        <v>0</v>
      </c>
      <c r="Z13" s="152"/>
      <c r="AA13" s="63">
        <f t="shared" si="6"/>
        <v>0</v>
      </c>
      <c r="AB13" s="151">
        <f>'Deelnemer 6'!L39</f>
        <v>0</v>
      </c>
      <c r="AC13" s="152"/>
      <c r="AD13" s="63">
        <f t="shared" si="7"/>
        <v>0</v>
      </c>
      <c r="AE13" s="151">
        <f>'Deelnemer 6'!P39</f>
        <v>0</v>
      </c>
      <c r="AF13" s="152"/>
      <c r="AG13" s="63">
        <f t="shared" si="22"/>
        <v>0</v>
      </c>
      <c r="AH13" s="151">
        <f>'Deelnemer 6'!S39</f>
        <v>0</v>
      </c>
      <c r="AI13" s="152"/>
      <c r="AJ13" s="63">
        <f t="shared" si="8"/>
        <v>0</v>
      </c>
      <c r="AK13" s="151">
        <f>'Deelnemer 6'!V39</f>
        <v>0</v>
      </c>
      <c r="AL13" s="152"/>
      <c r="AM13" s="63">
        <f t="shared" si="9"/>
        <v>0</v>
      </c>
      <c r="AN13" s="63">
        <f t="shared" si="23"/>
        <v>0</v>
      </c>
      <c r="AO13" s="151">
        <f>'Deelnemer 6'!Y39</f>
        <v>0</v>
      </c>
      <c r="AP13" s="152"/>
      <c r="AQ13" s="63">
        <f t="shared" si="10"/>
        <v>0</v>
      </c>
      <c r="AR13" s="151">
        <f>'Deelnemer 6'!AC39</f>
        <v>0</v>
      </c>
      <c r="AS13" s="152"/>
      <c r="AT13" s="63">
        <f t="shared" si="24"/>
        <v>0</v>
      </c>
      <c r="AU13" s="151">
        <f>'Deelnemer 6'!AF39</f>
        <v>0</v>
      </c>
      <c r="AV13" s="152"/>
      <c r="AW13" s="63">
        <f t="shared" si="11"/>
        <v>0</v>
      </c>
      <c r="AX13" s="63">
        <f t="shared" si="12"/>
        <v>0</v>
      </c>
      <c r="AY13" s="151">
        <f>'Deelnemer 6'!AI39</f>
        <v>0</v>
      </c>
      <c r="AZ13" s="152"/>
      <c r="BA13" s="63">
        <f t="shared" si="25"/>
        <v>0</v>
      </c>
      <c r="BB13" s="151">
        <f>'Deelnemer 6'!AL39</f>
        <v>0</v>
      </c>
      <c r="BC13" s="152"/>
      <c r="BD13" s="63">
        <f t="shared" si="26"/>
        <v>0</v>
      </c>
      <c r="BE13" s="151">
        <f>'Deelnemer 6'!AO39</f>
        <v>0</v>
      </c>
      <c r="BF13" s="152"/>
      <c r="BG13" s="63">
        <f t="shared" si="13"/>
        <v>0</v>
      </c>
      <c r="BH13" s="151">
        <f>'Deelnemer 6'!AR39</f>
        <v>0</v>
      </c>
      <c r="BI13" s="152"/>
      <c r="BJ13" s="63">
        <f t="shared" si="27"/>
        <v>0</v>
      </c>
      <c r="BK13" s="151">
        <f>'Deelnemer 6'!AV39</f>
        <v>0</v>
      </c>
      <c r="BL13" s="152"/>
      <c r="BM13" s="63">
        <f t="shared" si="36"/>
        <v>0</v>
      </c>
    </row>
    <row r="14" spans="1:65" x14ac:dyDescent="0.2">
      <c r="A14" s="149" t="s">
        <v>15</v>
      </c>
      <c r="B14" s="6">
        <f>Deelnemer_7</f>
        <v>0</v>
      </c>
      <c r="C14" s="52">
        <f>type_7</f>
        <v>0</v>
      </c>
      <c r="D14" s="125"/>
      <c r="E14" s="73">
        <f t="shared" si="28"/>
        <v>0</v>
      </c>
      <c r="F14" s="73">
        <f t="shared" si="29"/>
        <v>0</v>
      </c>
      <c r="G14" s="72"/>
      <c r="H14" s="63">
        <f t="shared" si="14"/>
        <v>0</v>
      </c>
      <c r="I14" s="150"/>
      <c r="J14" s="151">
        <f>'Deelnemer 7'!$AX$39</f>
        <v>0</v>
      </c>
      <c r="K14" s="152"/>
      <c r="L14" s="127">
        <f t="shared" si="30"/>
        <v>0</v>
      </c>
      <c r="M14" s="127">
        <f t="shared" si="31"/>
        <v>0</v>
      </c>
      <c r="N14" s="127">
        <f t="shared" si="32"/>
        <v>0</v>
      </c>
      <c r="O14" s="127">
        <f t="shared" si="33"/>
        <v>0</v>
      </c>
      <c r="P14" s="127">
        <f t="shared" si="34"/>
        <v>0</v>
      </c>
      <c r="Q14" s="63">
        <f t="shared" si="35"/>
        <v>0</v>
      </c>
      <c r="R14" s="153"/>
      <c r="S14" s="151">
        <f>'Deelnemer 7'!$AX$39</f>
        <v>0</v>
      </c>
      <c r="T14" s="152"/>
      <c r="U14" s="127">
        <f t="shared" si="21"/>
        <v>0</v>
      </c>
      <c r="V14" s="151">
        <f>'Deelnemer 7'!$F$39</f>
        <v>0</v>
      </c>
      <c r="W14" s="152"/>
      <c r="X14" s="63">
        <f t="shared" si="5"/>
        <v>0</v>
      </c>
      <c r="Y14" s="151">
        <f>'Deelnemer 7'!$I$39</f>
        <v>0</v>
      </c>
      <c r="Z14" s="152"/>
      <c r="AA14" s="63">
        <f t="shared" si="6"/>
        <v>0</v>
      </c>
      <c r="AB14" s="151">
        <f>'Deelnemer 7'!L39</f>
        <v>0</v>
      </c>
      <c r="AC14" s="152"/>
      <c r="AD14" s="63">
        <f t="shared" si="7"/>
        <v>0</v>
      </c>
      <c r="AE14" s="151">
        <f>'Deelnemer 7'!P39</f>
        <v>0</v>
      </c>
      <c r="AF14" s="152"/>
      <c r="AG14" s="63">
        <f t="shared" si="22"/>
        <v>0</v>
      </c>
      <c r="AH14" s="151">
        <f>'Deelnemer 7'!S39</f>
        <v>0</v>
      </c>
      <c r="AI14" s="152"/>
      <c r="AJ14" s="63">
        <f t="shared" si="8"/>
        <v>0</v>
      </c>
      <c r="AK14" s="151">
        <f>'Deelnemer 7'!V39</f>
        <v>0</v>
      </c>
      <c r="AL14" s="152"/>
      <c r="AM14" s="63">
        <f t="shared" si="9"/>
        <v>0</v>
      </c>
      <c r="AN14" s="63">
        <f t="shared" si="23"/>
        <v>0</v>
      </c>
      <c r="AO14" s="151">
        <f>'Deelnemer 7'!Y39</f>
        <v>0</v>
      </c>
      <c r="AP14" s="152"/>
      <c r="AQ14" s="63">
        <f t="shared" si="10"/>
        <v>0</v>
      </c>
      <c r="AR14" s="151">
        <f>'Deelnemer 7'!AC39</f>
        <v>0</v>
      </c>
      <c r="AS14" s="152"/>
      <c r="AT14" s="63">
        <f t="shared" si="24"/>
        <v>0</v>
      </c>
      <c r="AU14" s="151">
        <f>'Deelnemer 7'!AF39</f>
        <v>0</v>
      </c>
      <c r="AV14" s="152"/>
      <c r="AW14" s="63">
        <f t="shared" si="11"/>
        <v>0</v>
      </c>
      <c r="AX14" s="63">
        <f t="shared" si="12"/>
        <v>0</v>
      </c>
      <c r="AY14" s="151">
        <f>'Deelnemer 7'!AI39</f>
        <v>0</v>
      </c>
      <c r="AZ14" s="152"/>
      <c r="BA14" s="63">
        <f t="shared" si="25"/>
        <v>0</v>
      </c>
      <c r="BB14" s="151">
        <f>'Deelnemer 7'!AL39</f>
        <v>0</v>
      </c>
      <c r="BC14" s="152"/>
      <c r="BD14" s="63">
        <f t="shared" si="26"/>
        <v>0</v>
      </c>
      <c r="BE14" s="151">
        <f>'Deelnemer 7'!AO39</f>
        <v>0</v>
      </c>
      <c r="BF14" s="152"/>
      <c r="BG14" s="63">
        <f t="shared" si="13"/>
        <v>0</v>
      </c>
      <c r="BH14" s="151">
        <f>'Deelnemer 7'!AR39</f>
        <v>0</v>
      </c>
      <c r="BI14" s="152"/>
      <c r="BJ14" s="63">
        <f t="shared" si="27"/>
        <v>0</v>
      </c>
      <c r="BK14" s="151">
        <f>'Deelnemer 7'!AV39</f>
        <v>0</v>
      </c>
      <c r="BL14" s="152"/>
      <c r="BM14" s="63">
        <f t="shared" si="36"/>
        <v>0</v>
      </c>
    </row>
    <row r="15" spans="1:65" x14ac:dyDescent="0.2">
      <c r="A15" s="149" t="s">
        <v>16</v>
      </c>
      <c r="B15" s="6">
        <f>Deelnemer_8</f>
        <v>0</v>
      </c>
      <c r="C15" s="52">
        <f>type_8</f>
        <v>0</v>
      </c>
      <c r="D15" s="125"/>
      <c r="E15" s="73">
        <f t="shared" si="28"/>
        <v>0</v>
      </c>
      <c r="F15" s="73">
        <f t="shared" si="29"/>
        <v>0</v>
      </c>
      <c r="G15" s="72"/>
      <c r="H15" s="63">
        <f t="shared" si="14"/>
        <v>0</v>
      </c>
      <c r="I15" s="150"/>
      <c r="J15" s="151">
        <f>'Deelnemer 8'!$AX$39</f>
        <v>0</v>
      </c>
      <c r="K15" s="152"/>
      <c r="L15" s="127">
        <f t="shared" si="30"/>
        <v>0</v>
      </c>
      <c r="M15" s="127">
        <f t="shared" si="31"/>
        <v>0</v>
      </c>
      <c r="N15" s="127">
        <f t="shared" si="32"/>
        <v>0</v>
      </c>
      <c r="O15" s="127">
        <f t="shared" si="33"/>
        <v>0</v>
      </c>
      <c r="P15" s="127">
        <f t="shared" si="34"/>
        <v>0</v>
      </c>
      <c r="Q15" s="63">
        <f t="shared" si="35"/>
        <v>0</v>
      </c>
      <c r="R15" s="153"/>
      <c r="S15" s="151">
        <f>'Deelnemer 8'!$AX$39</f>
        <v>0</v>
      </c>
      <c r="T15" s="152"/>
      <c r="U15" s="127">
        <f t="shared" si="21"/>
        <v>0</v>
      </c>
      <c r="V15" s="151">
        <f>'Deelnemer 8'!$F$39</f>
        <v>0</v>
      </c>
      <c r="W15" s="152"/>
      <c r="X15" s="63">
        <f t="shared" si="5"/>
        <v>0</v>
      </c>
      <c r="Y15" s="151">
        <f>'Deelnemer 8'!$I$39</f>
        <v>0</v>
      </c>
      <c r="Z15" s="152"/>
      <c r="AA15" s="63">
        <f t="shared" si="6"/>
        <v>0</v>
      </c>
      <c r="AB15" s="151">
        <f>'Deelnemer 8'!L39</f>
        <v>0</v>
      </c>
      <c r="AC15" s="152"/>
      <c r="AD15" s="63">
        <f t="shared" si="7"/>
        <v>0</v>
      </c>
      <c r="AE15" s="151">
        <f>'Deelnemer 8'!P39</f>
        <v>0</v>
      </c>
      <c r="AF15" s="152"/>
      <c r="AG15" s="63">
        <f t="shared" si="22"/>
        <v>0</v>
      </c>
      <c r="AH15" s="151">
        <f>'Deelnemer 8'!S39</f>
        <v>0</v>
      </c>
      <c r="AI15" s="152"/>
      <c r="AJ15" s="63">
        <f t="shared" si="8"/>
        <v>0</v>
      </c>
      <c r="AK15" s="151">
        <f>'Deelnemer 8'!V39</f>
        <v>0</v>
      </c>
      <c r="AL15" s="152"/>
      <c r="AM15" s="63">
        <f t="shared" si="9"/>
        <v>0</v>
      </c>
      <c r="AN15" s="63">
        <f t="shared" si="23"/>
        <v>0</v>
      </c>
      <c r="AO15" s="151">
        <f>'Deelnemer 8'!Y39</f>
        <v>0</v>
      </c>
      <c r="AP15" s="152"/>
      <c r="AQ15" s="63">
        <f t="shared" si="10"/>
        <v>0</v>
      </c>
      <c r="AR15" s="151">
        <f>'Deelnemer 8'!AC39</f>
        <v>0</v>
      </c>
      <c r="AS15" s="152"/>
      <c r="AT15" s="63">
        <f t="shared" si="24"/>
        <v>0</v>
      </c>
      <c r="AU15" s="151">
        <f>'Deelnemer 8'!AF39</f>
        <v>0</v>
      </c>
      <c r="AV15" s="152"/>
      <c r="AW15" s="63">
        <f t="shared" si="11"/>
        <v>0</v>
      </c>
      <c r="AX15" s="63">
        <f t="shared" si="12"/>
        <v>0</v>
      </c>
      <c r="AY15" s="151">
        <f>'Deelnemer 8'!AI39</f>
        <v>0</v>
      </c>
      <c r="AZ15" s="152"/>
      <c r="BA15" s="63">
        <f t="shared" si="25"/>
        <v>0</v>
      </c>
      <c r="BB15" s="151">
        <f>'Deelnemer 8'!AL39</f>
        <v>0</v>
      </c>
      <c r="BC15" s="152"/>
      <c r="BD15" s="63">
        <f t="shared" si="26"/>
        <v>0</v>
      </c>
      <c r="BE15" s="151">
        <f>'Deelnemer 8'!AO39</f>
        <v>0</v>
      </c>
      <c r="BF15" s="152"/>
      <c r="BG15" s="63">
        <f t="shared" si="13"/>
        <v>0</v>
      </c>
      <c r="BH15" s="151">
        <f>'Deelnemer 8'!AR39</f>
        <v>0</v>
      </c>
      <c r="BI15" s="152"/>
      <c r="BJ15" s="63">
        <f t="shared" si="27"/>
        <v>0</v>
      </c>
      <c r="BK15" s="151">
        <f>'Deelnemer 8'!AV39</f>
        <v>0</v>
      </c>
      <c r="BL15" s="152"/>
      <c r="BM15" s="63">
        <f t="shared" si="36"/>
        <v>0</v>
      </c>
    </row>
    <row r="16" spans="1:65" x14ac:dyDescent="0.2">
      <c r="A16" s="149" t="s">
        <v>17</v>
      </c>
      <c r="B16" s="6">
        <f>Deelnemer_9</f>
        <v>0</v>
      </c>
      <c r="C16" s="52">
        <f>type_9</f>
        <v>0</v>
      </c>
      <c r="D16" s="125"/>
      <c r="E16" s="73">
        <f t="shared" si="28"/>
        <v>0</v>
      </c>
      <c r="F16" s="73">
        <f t="shared" si="29"/>
        <v>0</v>
      </c>
      <c r="G16" s="72"/>
      <c r="H16" s="63">
        <f t="shared" si="14"/>
        <v>0</v>
      </c>
      <c r="I16" s="150"/>
      <c r="J16" s="151">
        <f>'Deelnemer 9'!$AX$39</f>
        <v>0</v>
      </c>
      <c r="K16" s="152"/>
      <c r="L16" s="127">
        <f t="shared" si="30"/>
        <v>0</v>
      </c>
      <c r="M16" s="127">
        <f t="shared" si="31"/>
        <v>0</v>
      </c>
      <c r="N16" s="127">
        <f t="shared" si="32"/>
        <v>0</v>
      </c>
      <c r="O16" s="127">
        <f t="shared" si="33"/>
        <v>0</v>
      </c>
      <c r="P16" s="127">
        <f t="shared" si="34"/>
        <v>0</v>
      </c>
      <c r="Q16" s="63">
        <f t="shared" si="35"/>
        <v>0</v>
      </c>
      <c r="R16" s="153"/>
      <c r="S16" s="151">
        <f>'Deelnemer 9'!$AX$39</f>
        <v>0</v>
      </c>
      <c r="T16" s="152"/>
      <c r="U16" s="127">
        <f t="shared" si="21"/>
        <v>0</v>
      </c>
      <c r="V16" s="151">
        <f>'Deelnemer 9'!$F$39</f>
        <v>0</v>
      </c>
      <c r="W16" s="152"/>
      <c r="X16" s="63">
        <f t="shared" si="5"/>
        <v>0</v>
      </c>
      <c r="Y16" s="151">
        <f>'Deelnemer 9'!$I$39</f>
        <v>0</v>
      </c>
      <c r="Z16" s="152"/>
      <c r="AA16" s="63">
        <f t="shared" si="6"/>
        <v>0</v>
      </c>
      <c r="AB16" s="151">
        <f>'Deelnemer 9'!L39</f>
        <v>0</v>
      </c>
      <c r="AC16" s="152"/>
      <c r="AD16" s="63">
        <f t="shared" si="7"/>
        <v>0</v>
      </c>
      <c r="AE16" s="151">
        <f>'Deelnemer 9'!P39</f>
        <v>0</v>
      </c>
      <c r="AF16" s="152"/>
      <c r="AG16" s="63">
        <f t="shared" si="22"/>
        <v>0</v>
      </c>
      <c r="AH16" s="151">
        <f>'Deelnemer 9'!S39</f>
        <v>0</v>
      </c>
      <c r="AI16" s="152"/>
      <c r="AJ16" s="63">
        <f t="shared" si="8"/>
        <v>0</v>
      </c>
      <c r="AK16" s="151">
        <f>'Deelnemer 9'!V39</f>
        <v>0</v>
      </c>
      <c r="AL16" s="152"/>
      <c r="AM16" s="63">
        <f t="shared" si="9"/>
        <v>0</v>
      </c>
      <c r="AN16" s="63">
        <f t="shared" si="23"/>
        <v>0</v>
      </c>
      <c r="AO16" s="151">
        <f>'Deelnemer 9'!Y39</f>
        <v>0</v>
      </c>
      <c r="AP16" s="152"/>
      <c r="AQ16" s="63">
        <f t="shared" si="10"/>
        <v>0</v>
      </c>
      <c r="AR16" s="151">
        <f>'Deelnemer 9'!AC39</f>
        <v>0</v>
      </c>
      <c r="AS16" s="152"/>
      <c r="AT16" s="63">
        <f t="shared" si="24"/>
        <v>0</v>
      </c>
      <c r="AU16" s="151">
        <f>'Deelnemer 9'!AF39</f>
        <v>0</v>
      </c>
      <c r="AV16" s="152"/>
      <c r="AW16" s="63">
        <f t="shared" si="11"/>
        <v>0</v>
      </c>
      <c r="AX16" s="63">
        <f t="shared" si="12"/>
        <v>0</v>
      </c>
      <c r="AY16" s="151">
        <f>'Deelnemer 9'!AI39</f>
        <v>0</v>
      </c>
      <c r="AZ16" s="152"/>
      <c r="BA16" s="63">
        <f t="shared" si="25"/>
        <v>0</v>
      </c>
      <c r="BB16" s="151">
        <f>'Deelnemer 9'!AL39</f>
        <v>0</v>
      </c>
      <c r="BC16" s="152"/>
      <c r="BD16" s="63">
        <f t="shared" si="26"/>
        <v>0</v>
      </c>
      <c r="BE16" s="151">
        <f>'Deelnemer 9'!AO39</f>
        <v>0</v>
      </c>
      <c r="BF16" s="152"/>
      <c r="BG16" s="63">
        <f t="shared" si="13"/>
        <v>0</v>
      </c>
      <c r="BH16" s="151">
        <f>'Deelnemer 9'!AR39</f>
        <v>0</v>
      </c>
      <c r="BI16" s="152"/>
      <c r="BJ16" s="63">
        <f t="shared" si="27"/>
        <v>0</v>
      </c>
      <c r="BK16" s="151">
        <f>'Deelnemer 9'!AV39</f>
        <v>0</v>
      </c>
      <c r="BL16" s="152"/>
      <c r="BM16" s="63">
        <f t="shared" si="36"/>
        <v>0</v>
      </c>
    </row>
    <row r="17" spans="1:65" x14ac:dyDescent="0.2">
      <c r="A17" s="149" t="s">
        <v>149</v>
      </c>
      <c r="B17" s="6">
        <f>Deelnemer_10</f>
        <v>0</v>
      </c>
      <c r="C17" s="52">
        <f>type_10</f>
        <v>0</v>
      </c>
      <c r="D17" s="125"/>
      <c r="E17" s="73">
        <f t="shared" si="28"/>
        <v>0</v>
      </c>
      <c r="F17" s="73">
        <f t="shared" si="29"/>
        <v>0</v>
      </c>
      <c r="G17" s="72"/>
      <c r="H17" s="63">
        <f t="shared" si="14"/>
        <v>0</v>
      </c>
      <c r="I17" s="150"/>
      <c r="J17" s="151">
        <f>'Deelnemer 10'!$AX$39</f>
        <v>0</v>
      </c>
      <c r="K17" s="152"/>
      <c r="L17" s="127">
        <f t="shared" si="30"/>
        <v>0</v>
      </c>
      <c r="M17" s="127">
        <f t="shared" si="31"/>
        <v>0</v>
      </c>
      <c r="N17" s="127">
        <f t="shared" si="32"/>
        <v>0</v>
      </c>
      <c r="O17" s="127">
        <f t="shared" si="33"/>
        <v>0</v>
      </c>
      <c r="P17" s="127">
        <f t="shared" si="34"/>
        <v>0</v>
      </c>
      <c r="Q17" s="63">
        <f t="shared" si="35"/>
        <v>0</v>
      </c>
      <c r="R17" s="153"/>
      <c r="S17" s="151">
        <f>'Deelnemer 10'!$AX$39</f>
        <v>0</v>
      </c>
      <c r="T17" s="152"/>
      <c r="U17" s="127">
        <f t="shared" si="21"/>
        <v>0</v>
      </c>
      <c r="V17" s="151">
        <f>'Deelnemer 10'!$F$39</f>
        <v>0</v>
      </c>
      <c r="W17" s="152"/>
      <c r="X17" s="63">
        <f t="shared" si="5"/>
        <v>0</v>
      </c>
      <c r="Y17" s="151">
        <f>'Deelnemer 10'!$I$39</f>
        <v>0</v>
      </c>
      <c r="Z17" s="152"/>
      <c r="AA17" s="63">
        <f t="shared" si="6"/>
        <v>0</v>
      </c>
      <c r="AB17" s="151">
        <f>'Deelnemer 10'!L39</f>
        <v>0</v>
      </c>
      <c r="AC17" s="152"/>
      <c r="AD17" s="63">
        <f t="shared" si="7"/>
        <v>0</v>
      </c>
      <c r="AE17" s="151">
        <f>'Deelnemer 10'!P39</f>
        <v>0</v>
      </c>
      <c r="AF17" s="152"/>
      <c r="AG17" s="63">
        <f t="shared" si="22"/>
        <v>0</v>
      </c>
      <c r="AH17" s="151">
        <f>'Deelnemer 10'!S39</f>
        <v>0</v>
      </c>
      <c r="AI17" s="152"/>
      <c r="AJ17" s="63">
        <f t="shared" si="8"/>
        <v>0</v>
      </c>
      <c r="AK17" s="151">
        <f>'Deelnemer 10'!V39</f>
        <v>0</v>
      </c>
      <c r="AL17" s="152"/>
      <c r="AM17" s="63">
        <f t="shared" si="9"/>
        <v>0</v>
      </c>
      <c r="AN17" s="63">
        <f t="shared" si="23"/>
        <v>0</v>
      </c>
      <c r="AO17" s="151">
        <f>'Deelnemer 10'!Y39</f>
        <v>0</v>
      </c>
      <c r="AP17" s="152"/>
      <c r="AQ17" s="63">
        <f t="shared" si="10"/>
        <v>0</v>
      </c>
      <c r="AR17" s="151">
        <f>'Deelnemer 10'!AC39</f>
        <v>0</v>
      </c>
      <c r="AS17" s="152"/>
      <c r="AT17" s="63">
        <f t="shared" si="24"/>
        <v>0</v>
      </c>
      <c r="AU17" s="151">
        <f>'Deelnemer 10'!AF39</f>
        <v>0</v>
      </c>
      <c r="AV17" s="152"/>
      <c r="AW17" s="63">
        <f t="shared" si="11"/>
        <v>0</v>
      </c>
      <c r="AX17" s="63">
        <f t="shared" si="12"/>
        <v>0</v>
      </c>
      <c r="AY17" s="151">
        <f>'Deelnemer 10'!AI39</f>
        <v>0</v>
      </c>
      <c r="AZ17" s="152"/>
      <c r="BA17" s="63">
        <f t="shared" si="25"/>
        <v>0</v>
      </c>
      <c r="BB17" s="151">
        <f>'Deelnemer 10'!AL39</f>
        <v>0</v>
      </c>
      <c r="BC17" s="152"/>
      <c r="BD17" s="63">
        <f t="shared" si="26"/>
        <v>0</v>
      </c>
      <c r="BE17" s="151">
        <f>'Deelnemer 10'!AO39</f>
        <v>0</v>
      </c>
      <c r="BF17" s="152"/>
      <c r="BG17" s="63">
        <f t="shared" si="13"/>
        <v>0</v>
      </c>
      <c r="BH17" s="151">
        <f>'Deelnemer 10'!AR39</f>
        <v>0</v>
      </c>
      <c r="BI17" s="152"/>
      <c r="BJ17" s="63">
        <f t="shared" si="27"/>
        <v>0</v>
      </c>
      <c r="BK17" s="151">
        <f>'Deelnemer 10'!AV39</f>
        <v>0</v>
      </c>
      <c r="BL17" s="152"/>
      <c r="BM17" s="63">
        <f t="shared" si="36"/>
        <v>0</v>
      </c>
    </row>
    <row r="18" spans="1:65" s="161" customFormat="1" x14ac:dyDescent="0.2">
      <c r="A18" s="154"/>
      <c r="B18" s="136"/>
      <c r="C18" s="136"/>
      <c r="D18" s="136"/>
      <c r="E18" s="136"/>
      <c r="F18" s="136"/>
      <c r="G18" s="136"/>
      <c r="H18" s="155"/>
      <c r="I18" s="156"/>
      <c r="J18" s="157"/>
      <c r="K18" s="156"/>
      <c r="L18" s="156"/>
      <c r="M18" s="83"/>
      <c r="N18" s="153"/>
      <c r="O18" s="153"/>
      <c r="P18" s="153"/>
      <c r="Q18" s="84"/>
      <c r="R18" s="158"/>
      <c r="S18" s="151"/>
      <c r="T18" s="150"/>
      <c r="U18" s="150"/>
      <c r="V18" s="151"/>
      <c r="W18" s="150"/>
      <c r="X18" s="159"/>
      <c r="Y18" s="151"/>
      <c r="Z18" s="150"/>
      <c r="AA18" s="159"/>
      <c r="AB18" s="151"/>
      <c r="AC18" s="150"/>
      <c r="AD18" s="159"/>
      <c r="AE18" s="151"/>
      <c r="AF18" s="150"/>
      <c r="AG18" s="159"/>
      <c r="AH18" s="151"/>
      <c r="AI18" s="150"/>
      <c r="AJ18" s="159"/>
      <c r="AK18" s="151"/>
      <c r="AL18" s="150"/>
      <c r="AM18" s="159"/>
      <c r="AN18" s="160"/>
      <c r="AO18" s="151"/>
      <c r="AP18" s="150"/>
      <c r="AQ18" s="159"/>
      <c r="AR18" s="151"/>
      <c r="AS18" s="150"/>
      <c r="AT18" s="159"/>
      <c r="AU18" s="151"/>
      <c r="AV18" s="150"/>
      <c r="AW18" s="159"/>
      <c r="AX18" s="160"/>
      <c r="AY18" s="151"/>
      <c r="AZ18" s="150"/>
      <c r="BA18" s="159"/>
      <c r="BB18" s="151"/>
      <c r="BC18" s="150"/>
      <c r="BD18" s="159"/>
      <c r="BE18" s="151"/>
      <c r="BF18" s="150"/>
      <c r="BG18" s="159"/>
      <c r="BH18" s="151"/>
      <c r="BI18" s="150"/>
      <c r="BJ18" s="159"/>
      <c r="BK18" s="151"/>
      <c r="BL18" s="150"/>
      <c r="BM18" s="159"/>
    </row>
    <row r="19" spans="1:65" x14ac:dyDescent="0.2">
      <c r="A19" s="149"/>
      <c r="B19" s="137"/>
      <c r="C19" s="35"/>
      <c r="D19" s="35"/>
      <c r="E19" s="35"/>
      <c r="F19" s="35"/>
      <c r="G19" s="35" t="s">
        <v>10</v>
      </c>
      <c r="H19" s="61">
        <f t="shared" ref="H19" si="37">SUM(H8:H18)</f>
        <v>0</v>
      </c>
      <c r="I19" s="62"/>
      <c r="J19" s="81">
        <f>SUM(J8:J18)</f>
        <v>0</v>
      </c>
      <c r="K19" s="36"/>
      <c r="L19" s="60">
        <f t="shared" ref="L19" si="38">SUM(L8:L18)</f>
        <v>0</v>
      </c>
      <c r="M19" s="60">
        <f>SUM(M8:M18)</f>
        <v>0</v>
      </c>
      <c r="N19" s="60">
        <f>SUM(N8:N18)</f>
        <v>0</v>
      </c>
      <c r="O19" s="60">
        <f>SUM(O8:O17)</f>
        <v>0</v>
      </c>
      <c r="P19" s="60">
        <f>SUM(P8:P17)</f>
        <v>0</v>
      </c>
      <c r="Q19" s="61">
        <f>SUM(Q8:Q18)</f>
        <v>0</v>
      </c>
      <c r="R19" s="53"/>
      <c r="S19" s="64">
        <f>SUM(S8:S18)</f>
        <v>0</v>
      </c>
      <c r="T19" s="65"/>
      <c r="U19" s="60">
        <f>SUM(U8:U18)</f>
        <v>0</v>
      </c>
      <c r="V19" s="64">
        <f>SUM(V8:V18)</f>
        <v>0</v>
      </c>
      <c r="W19" s="65"/>
      <c r="X19" s="61">
        <f>SUM(X8:X18)</f>
        <v>0</v>
      </c>
      <c r="Y19" s="64">
        <f>SUM(Y8:Y18)</f>
        <v>0</v>
      </c>
      <c r="Z19" s="65"/>
      <c r="AA19" s="61">
        <f>SUM(AA8:AA18)</f>
        <v>0</v>
      </c>
      <c r="AB19" s="64">
        <f>SUM(AB8:AB18)</f>
        <v>0</v>
      </c>
      <c r="AC19" s="65"/>
      <c r="AD19" s="61">
        <f>SUM(AD8:AD18)</f>
        <v>0</v>
      </c>
      <c r="AE19" s="64">
        <f>SUM(AE8:AE18)</f>
        <v>0</v>
      </c>
      <c r="AF19" s="65"/>
      <c r="AG19" s="61">
        <f>SUM(AG8:AG18)</f>
        <v>0</v>
      </c>
      <c r="AH19" s="64">
        <f>SUM(AH8:AH18)</f>
        <v>0</v>
      </c>
      <c r="AI19" s="65"/>
      <c r="AJ19" s="61">
        <f>SUM(AJ8:AJ18)</f>
        <v>0</v>
      </c>
      <c r="AK19" s="64">
        <f>SUM(AK8:AK18)</f>
        <v>0</v>
      </c>
      <c r="AL19" s="65"/>
      <c r="AM19" s="61">
        <f>SUM(AM8:AM18)</f>
        <v>0</v>
      </c>
      <c r="AN19" s="66"/>
      <c r="AO19" s="64">
        <f>SUM(AO8:AO18)</f>
        <v>0</v>
      </c>
      <c r="AP19" s="65"/>
      <c r="AQ19" s="61">
        <f>SUM(AQ8:AQ18)</f>
        <v>0</v>
      </c>
      <c r="AR19" s="64">
        <f>SUM(AR8:AR18)</f>
        <v>0</v>
      </c>
      <c r="AS19" s="65"/>
      <c r="AT19" s="61">
        <f>SUM(AT8:AT18)</f>
        <v>0</v>
      </c>
      <c r="AU19" s="64">
        <f>SUM(AU8:AU18)</f>
        <v>0</v>
      </c>
      <c r="AV19" s="65"/>
      <c r="AW19" s="61">
        <f>SUM(AW8:AW18)</f>
        <v>0</v>
      </c>
      <c r="AX19" s="61">
        <f>SUM(AX8:AX18)</f>
        <v>0</v>
      </c>
      <c r="AY19" s="64">
        <f>SUM(AY8:AY18)</f>
        <v>0</v>
      </c>
      <c r="AZ19" s="65"/>
      <c r="BA19" s="61">
        <f>SUM(BA8:BA18)</f>
        <v>0</v>
      </c>
      <c r="BB19" s="64">
        <f>SUM(BB8:BB18)</f>
        <v>0</v>
      </c>
      <c r="BC19" s="65"/>
      <c r="BD19" s="61">
        <f>SUM(BD8:BD18)</f>
        <v>0</v>
      </c>
      <c r="BE19" s="64">
        <f>SUM(BE8:BE18)</f>
        <v>0</v>
      </c>
      <c r="BF19" s="65"/>
      <c r="BG19" s="61">
        <f>SUM(BG8:BG18)</f>
        <v>0</v>
      </c>
      <c r="BH19" s="64">
        <f>SUM(BH8:BH18)</f>
        <v>0</v>
      </c>
      <c r="BI19" s="65"/>
      <c r="BJ19" s="61">
        <f>SUM(BJ8:BJ18)</f>
        <v>0</v>
      </c>
      <c r="BK19" s="64">
        <f>SUM(BK8:BK18)</f>
        <v>0</v>
      </c>
      <c r="BL19" s="65"/>
      <c r="BM19" s="61">
        <f>SUM(BM8:BM18)</f>
        <v>0</v>
      </c>
    </row>
    <row r="20" spans="1:65" ht="13.5" thickBot="1" x14ac:dyDescent="0.25">
      <c r="A20" s="162"/>
      <c r="B20" s="37"/>
      <c r="C20" s="37"/>
      <c r="D20" s="37"/>
      <c r="E20" s="37"/>
      <c r="F20" s="37"/>
      <c r="G20" s="37"/>
      <c r="H20" s="130"/>
      <c r="I20" s="131"/>
      <c r="J20" s="162"/>
      <c r="K20" s="163"/>
      <c r="L20" s="163"/>
      <c r="M20" s="163"/>
      <c r="N20" s="163"/>
      <c r="O20" s="163"/>
      <c r="P20" s="163"/>
      <c r="Q20" s="164"/>
      <c r="R20" s="136"/>
      <c r="S20" s="162"/>
      <c r="T20" s="163"/>
      <c r="U20" s="163"/>
      <c r="V20" s="162"/>
      <c r="W20" s="163"/>
      <c r="X20" s="164"/>
      <c r="Y20" s="162"/>
      <c r="Z20" s="163"/>
      <c r="AA20" s="164"/>
      <c r="AB20" s="162"/>
      <c r="AC20" s="163"/>
      <c r="AD20" s="164"/>
      <c r="AE20" s="162"/>
      <c r="AF20" s="163"/>
      <c r="AG20" s="164"/>
      <c r="AH20" s="162"/>
      <c r="AI20" s="163"/>
      <c r="AJ20" s="164"/>
      <c r="AK20" s="162"/>
      <c r="AL20" s="163"/>
      <c r="AM20" s="164"/>
      <c r="AN20" s="165"/>
      <c r="AO20" s="162"/>
      <c r="AP20" s="163"/>
      <c r="AQ20" s="164"/>
      <c r="AR20" s="162"/>
      <c r="AS20" s="163"/>
      <c r="AT20" s="164"/>
      <c r="AU20" s="162"/>
      <c r="AV20" s="163"/>
      <c r="AW20" s="164"/>
      <c r="AX20" s="165"/>
      <c r="AY20" s="162"/>
      <c r="AZ20" s="163"/>
      <c r="BA20" s="164"/>
      <c r="BB20" s="162"/>
      <c r="BC20" s="163"/>
      <c r="BD20" s="164"/>
      <c r="BE20" s="162"/>
      <c r="BF20" s="163"/>
      <c r="BG20" s="164"/>
      <c r="BH20" s="162"/>
      <c r="BI20" s="163"/>
      <c r="BJ20" s="164"/>
      <c r="BK20" s="162"/>
      <c r="BL20" s="163"/>
      <c r="BM20" s="164"/>
    </row>
    <row r="21" spans="1:65" x14ac:dyDescent="0.2">
      <c r="A21" s="154"/>
      <c r="R21" s="137"/>
    </row>
    <row r="22" spans="1:65" ht="9.75" customHeight="1" x14ac:dyDescent="0.2">
      <c r="A22" s="166"/>
      <c r="R22" s="137"/>
    </row>
    <row r="23" spans="1:65" ht="12" customHeight="1" x14ac:dyDescent="0.2">
      <c r="A23" s="166"/>
    </row>
    <row r="24" spans="1:65" ht="12" customHeight="1" x14ac:dyDescent="0.2">
      <c r="A24" s="166"/>
    </row>
    <row r="25" spans="1:65" ht="12" customHeight="1" x14ac:dyDescent="0.2"/>
    <row r="26" spans="1:65" ht="12" customHeight="1" x14ac:dyDescent="0.2"/>
    <row r="27" spans="1:65" ht="12" customHeight="1" x14ac:dyDescent="0.2"/>
    <row r="28" spans="1:65" ht="12" customHeight="1" x14ac:dyDescent="0.2"/>
    <row r="29" spans="1:65" ht="12" customHeight="1" x14ac:dyDescent="0.2"/>
  </sheetData>
  <sheetProtection selectLockedCells="1"/>
  <mergeCells count="17">
    <mergeCell ref="Y5:AA5"/>
    <mergeCell ref="AB5:AD5"/>
    <mergeCell ref="A3:H3"/>
    <mergeCell ref="BE5:BG5"/>
    <mergeCell ref="BH5:BJ5"/>
    <mergeCell ref="BK5:BM5"/>
    <mergeCell ref="AU5:AW5"/>
    <mergeCell ref="AY5:BA5"/>
    <mergeCell ref="J5:Q5"/>
    <mergeCell ref="S5:U5"/>
    <mergeCell ref="BB5:BD5"/>
    <mergeCell ref="AE5:AG5"/>
    <mergeCell ref="AH5:AJ5"/>
    <mergeCell ref="AK5:AM5"/>
    <mergeCell ref="AO5:AQ5"/>
    <mergeCell ref="AR5:AT5"/>
    <mergeCell ref="V5:X5"/>
  </mergeCells>
  <phoneticPr fontId="2" type="noConversion"/>
  <dataValidations count="3">
    <dataValidation type="list" allowBlank="1" showInputMessage="1" showErrorMessage="1" sqref="R8 T8 E8:G8 G9:G17" xr:uid="{BC254367-BC8E-41A5-B433-638B8EDF2D30}">
      <formula1>"Ja,Nee"</formula1>
    </dataValidation>
    <dataValidation type="whole" allowBlank="1" showInputMessage="1" showErrorMessage="1" sqref="D9:D17" xr:uid="{172A5862-1DE3-437C-84D6-EDF4ABDA2307}">
      <formula1>0</formula1>
      <formula2>1000000</formula2>
    </dataValidation>
    <dataValidation type="decimal" allowBlank="1" showInputMessage="1" showErrorMessage="1" sqref="D8" xr:uid="{E39AD587-9739-4D48-BDEB-38CA0FD8D771}">
      <formula1>0</formula1>
      <formula2>1000000</formula2>
    </dataValidation>
  </dataValidations>
  <pageMargins left="0.75" right="0.75" top="1" bottom="1" header="0.5" footer="0.5"/>
  <pageSetup paperSize="9" scale="62" orientation="landscape"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B5F9-C9E8-48D5-9858-F32FAE18D25C}">
  <sheetPr>
    <tabColor theme="8" tint="0.79998168889431442"/>
  </sheetPr>
  <dimension ref="A1:C3"/>
  <sheetViews>
    <sheetView zoomScaleNormal="100" workbookViewId="0">
      <selection activeCell="A2" sqref="A2:A3"/>
    </sheetView>
  </sheetViews>
  <sheetFormatPr defaultColWidth="0" defaultRowHeight="11.25" zeroHeight="1" x14ac:dyDescent="0.2"/>
  <cols>
    <col min="1" max="3" width="51.125" style="96" customWidth="1"/>
    <col min="4" max="16384" width="8.625" style="96" hidden="1"/>
  </cols>
  <sheetData>
    <row r="1" spans="1:3" s="97" customFormat="1" x14ac:dyDescent="0.2">
      <c r="A1" s="97" t="s">
        <v>68</v>
      </c>
      <c r="B1" s="97" t="s">
        <v>69</v>
      </c>
      <c r="C1" s="97" t="s">
        <v>70</v>
      </c>
    </row>
    <row r="2" spans="1:3" ht="409.5" customHeight="1" x14ac:dyDescent="0.2">
      <c r="A2" s="193" t="s">
        <v>66</v>
      </c>
      <c r="B2" s="193" t="s">
        <v>67</v>
      </c>
      <c r="C2" s="193" t="s">
        <v>71</v>
      </c>
    </row>
    <row r="3" spans="1:3" ht="208.5" customHeight="1" x14ac:dyDescent="0.2">
      <c r="A3" s="193"/>
      <c r="B3" s="193"/>
      <c r="C3" s="193"/>
    </row>
  </sheetData>
  <mergeCells count="3">
    <mergeCell ref="B2:B3"/>
    <mergeCell ref="A2:A3"/>
    <mergeCell ref="C2:C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B0DA-4F8E-476E-97B5-A1F84054BEE2}">
  <sheetPr>
    <tabColor theme="8" tint="0.79998168889431442"/>
  </sheetPr>
  <dimension ref="A1:D5"/>
  <sheetViews>
    <sheetView zoomScaleNormal="100" workbookViewId="0">
      <selection activeCell="A2" sqref="A2:D2"/>
    </sheetView>
  </sheetViews>
  <sheetFormatPr defaultColWidth="0" defaultRowHeight="11.25" zeroHeight="1" x14ac:dyDescent="0.2"/>
  <cols>
    <col min="1" max="1" width="28.25" style="96" customWidth="1"/>
    <col min="2" max="2" width="42.375" style="96" customWidth="1"/>
    <col min="3" max="3" width="52.75" style="96" customWidth="1"/>
    <col min="4" max="4" width="70" style="96" customWidth="1"/>
    <col min="5" max="16384" width="8.625" style="96" hidden="1"/>
  </cols>
  <sheetData>
    <row r="1" spans="1:4" s="99" customFormat="1" x14ac:dyDescent="0.2">
      <c r="A1" s="194" t="s">
        <v>78</v>
      </c>
      <c r="B1" s="194"/>
      <c r="C1" s="194"/>
      <c r="D1" s="194"/>
    </row>
    <row r="2" spans="1:4" s="98" customFormat="1" ht="320.10000000000002" customHeight="1" x14ac:dyDescent="0.2">
      <c r="A2" s="193" t="s">
        <v>107</v>
      </c>
      <c r="B2" s="193"/>
      <c r="C2" s="193"/>
      <c r="D2" s="193"/>
    </row>
    <row r="3" spans="1:4" s="97" customFormat="1" x14ac:dyDescent="0.2">
      <c r="A3" s="97" t="s">
        <v>72</v>
      </c>
    </row>
    <row r="4" spans="1:4" s="97" customFormat="1" x14ac:dyDescent="0.2">
      <c r="A4" s="97" t="s">
        <v>24</v>
      </c>
      <c r="B4" s="97" t="s">
        <v>1</v>
      </c>
      <c r="C4" s="97" t="s">
        <v>19</v>
      </c>
      <c r="D4" s="97" t="s">
        <v>73</v>
      </c>
    </row>
    <row r="5" spans="1:4" ht="342.95" customHeight="1" x14ac:dyDescent="0.2">
      <c r="A5" s="95" t="s">
        <v>74</v>
      </c>
      <c r="B5" s="95" t="s">
        <v>75</v>
      </c>
      <c r="C5" s="95" t="s">
        <v>76</v>
      </c>
      <c r="D5" s="95" t="s">
        <v>77</v>
      </c>
    </row>
  </sheetData>
  <mergeCells count="2">
    <mergeCell ref="A2:D2"/>
    <mergeCell ref="A1:D1"/>
  </mergeCells>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ED26-6AFF-4BCB-ABA0-62CC7DA92237}">
  <sheetPr>
    <tabColor theme="8" tint="0.79998168889431442"/>
  </sheetPr>
  <dimension ref="A1:G4"/>
  <sheetViews>
    <sheetView zoomScaleNormal="100" workbookViewId="0">
      <selection activeCell="B2" sqref="B2:B4"/>
    </sheetView>
  </sheetViews>
  <sheetFormatPr defaultColWidth="0" defaultRowHeight="11.25" zeroHeight="1" x14ac:dyDescent="0.15"/>
  <cols>
    <col min="1" max="1" width="38.75" style="101" customWidth="1"/>
    <col min="2" max="2" width="44.125" style="101" customWidth="1"/>
    <col min="3" max="7" width="38.75" style="101" customWidth="1"/>
    <col min="8" max="16384" width="8.625" style="101" hidden="1"/>
  </cols>
  <sheetData>
    <row r="1" spans="1:7" s="100" customFormat="1" x14ac:dyDescent="0.15">
      <c r="A1" s="100" t="s">
        <v>79</v>
      </c>
      <c r="B1" s="100" t="s">
        <v>105</v>
      </c>
      <c r="C1" s="100" t="s">
        <v>81</v>
      </c>
      <c r="D1" s="100" t="s">
        <v>83</v>
      </c>
      <c r="E1" s="100" t="s">
        <v>85</v>
      </c>
      <c r="F1" s="100" t="s">
        <v>86</v>
      </c>
      <c r="G1" s="100" t="s">
        <v>89</v>
      </c>
    </row>
    <row r="2" spans="1:7" ht="409.5" customHeight="1" x14ac:dyDescent="0.15">
      <c r="A2" s="195" t="s">
        <v>80</v>
      </c>
      <c r="B2" s="193" t="s">
        <v>106</v>
      </c>
      <c r="C2" s="195" t="s">
        <v>82</v>
      </c>
      <c r="D2" s="195" t="s">
        <v>84</v>
      </c>
      <c r="E2" s="195" t="s">
        <v>129</v>
      </c>
      <c r="F2" s="195" t="s">
        <v>87</v>
      </c>
      <c r="G2" s="195" t="s">
        <v>88</v>
      </c>
    </row>
    <row r="3" spans="1:7" ht="409.5" customHeight="1" x14ac:dyDescent="0.15">
      <c r="A3" s="195"/>
      <c r="B3" s="193"/>
      <c r="C3" s="195"/>
      <c r="D3" s="195"/>
      <c r="E3" s="195"/>
      <c r="F3" s="195"/>
      <c r="G3" s="195"/>
    </row>
    <row r="4" spans="1:7" ht="360.6" customHeight="1" x14ac:dyDescent="0.15">
      <c r="A4" s="195"/>
      <c r="B4" s="193"/>
      <c r="C4" s="195"/>
      <c r="D4" s="195"/>
      <c r="E4" s="195"/>
      <c r="F4" s="195"/>
      <c r="G4" s="195"/>
    </row>
  </sheetData>
  <mergeCells count="7">
    <mergeCell ref="F2:F4"/>
    <mergeCell ref="G2:G4"/>
    <mergeCell ref="B2:B4"/>
    <mergeCell ref="D2:D4"/>
    <mergeCell ref="A2:A4"/>
    <mergeCell ref="C2:C4"/>
    <mergeCell ref="E2: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82DE-5A39-4256-941B-D3457FACAE3F}">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3" width="3.125" style="3" customWidth="1" collapsed="1"/>
    <col min="14"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5" width="4.5" style="3" customWidth="1" collapsed="1"/>
    <col min="46"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11</v>
      </c>
      <c r="B1" s="32"/>
      <c r="D1" s="197" t="s">
        <v>100</v>
      </c>
      <c r="M1" s="196"/>
      <c r="N1" s="196" t="s">
        <v>101</v>
      </c>
      <c r="Z1" s="196"/>
      <c r="AA1" s="196" t="s">
        <v>102</v>
      </c>
      <c r="AS1" s="196"/>
      <c r="AT1" s="167"/>
    </row>
    <row r="2" spans="1:52" ht="15.6" customHeight="1" thickBot="1" x14ac:dyDescent="0.3">
      <c r="A2" s="2" t="s">
        <v>2</v>
      </c>
      <c r="B2" s="32"/>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4ACBC43C-89C0-42A9-BB96-036387F60345}">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200E-D4DF-42F5-9D59-2DBD9C50C0C2}">
  <sheetPr transitionEvaluation="1">
    <tabColor theme="9" tint="0.79998168889431442"/>
  </sheetPr>
  <dimension ref="A1:BC48"/>
  <sheetViews>
    <sheetView zoomScaleNormal="100" workbookViewId="0">
      <pane xSplit="3" topLeftCell="D1" activePane="topRight" state="frozen"/>
      <selection pane="topRight" activeCell="E5" sqref="E5:F5"/>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F9F556E3-2A58-4853-8C04-79734B349626}">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92F9-4701-48A7-BFE9-679901EFEB7F}">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outlineLevelCol="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outlineLevel="1"/>
    <col min="16" max="16" width="25.5" style="3" customWidth="1" outlineLevel="1"/>
    <col min="17" max="17" width="4.5" style="3" customWidth="1" outlineLevel="1"/>
    <col min="18" max="18" width="25.5" style="1" customWidth="1" outlineLevel="1"/>
    <col min="19" max="19" width="25.5" style="3" customWidth="1" outlineLevel="1"/>
    <col min="20" max="20" width="3.25" style="3" customWidth="1" outlineLevel="1"/>
    <col min="21" max="21" width="25.5" style="1" customWidth="1" outlineLevel="1"/>
    <col min="22" max="22" width="25.5" style="3" customWidth="1" outlineLevel="1"/>
    <col min="23" max="23" width="4.5" style="3" customWidth="1" outlineLevel="1"/>
    <col min="24" max="24" width="25.5" style="1" customWidth="1" outlineLevel="1"/>
    <col min="25" max="25" width="25.5" style="3" customWidth="1" outlineLevel="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C6882305-B0A3-4A61-B1DD-B34DD19A62C1}">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2172-5852-4147-BE86-14FB8E5DD37E}">
  <sheetPr transitionEvaluation="1">
    <tabColor theme="9" tint="0.79998168889431442"/>
  </sheetPr>
  <dimension ref="A1:BC48"/>
  <sheetViews>
    <sheetView zoomScaleNormal="100" workbookViewId="0">
      <pane xSplit="3" topLeftCell="D1" activePane="topRight" state="frozen"/>
      <selection pane="topRight" activeCell="A5" sqref="A5:B6"/>
    </sheetView>
  </sheetViews>
  <sheetFormatPr defaultColWidth="10.875" defaultRowHeight="0" customHeight="1" zeroHeight="1" x14ac:dyDescent="0.2"/>
  <cols>
    <col min="1" max="1" width="31.375" style="1" customWidth="1"/>
    <col min="2" max="2" width="63.375" style="1" customWidth="1"/>
    <col min="3" max="3" width="3.125" style="3" customWidth="1"/>
    <col min="4" max="4" width="3.125" style="104" customWidth="1"/>
    <col min="5" max="5" width="25.5" style="1" customWidth="1"/>
    <col min="6" max="6" width="25.5" style="3" customWidth="1"/>
    <col min="7" max="7" width="3.125" style="3" customWidth="1"/>
    <col min="8" max="8" width="25.5" style="1" customWidth="1"/>
    <col min="9" max="9" width="25.5" style="3" customWidth="1"/>
    <col min="10" max="10" width="3.125" style="3" customWidth="1"/>
    <col min="11" max="11" width="25.5" style="1" customWidth="1"/>
    <col min="12" max="12" width="25.5" style="3" customWidth="1"/>
    <col min="13" max="14" width="3.125" style="3" customWidth="1"/>
    <col min="15" max="15" width="25.5" style="1" customWidth="1"/>
    <col min="16" max="16" width="25.5" style="3" customWidth="1"/>
    <col min="17" max="17" width="4.5" style="3" customWidth="1"/>
    <col min="18" max="18" width="25.5" style="1" customWidth="1"/>
    <col min="19" max="19" width="25.5" style="3" customWidth="1"/>
    <col min="20" max="20" width="3.25" style="3" customWidth="1"/>
    <col min="21" max="21" width="25.5" style="1" customWidth="1"/>
    <col min="22" max="22" width="25.5" style="3" customWidth="1"/>
    <col min="23" max="23" width="4.5" style="3" customWidth="1"/>
    <col min="24" max="24" width="25.5" style="1" customWidth="1"/>
    <col min="25" max="25" width="25.5" style="3" customWidth="1"/>
    <col min="26" max="27" width="4.5" style="3" customWidth="1"/>
    <col min="28" max="28" width="25.5" style="1" customWidth="1"/>
    <col min="29" max="29" width="25.5" style="3" customWidth="1"/>
    <col min="30" max="30" width="4.5" style="3" customWidth="1"/>
    <col min="31" max="31" width="25.5" style="1" customWidth="1"/>
    <col min="32" max="32" width="25.5" style="3" customWidth="1"/>
    <col min="33" max="33" width="4.5" style="3" customWidth="1"/>
    <col min="34" max="34" width="25.5" style="1" customWidth="1"/>
    <col min="35" max="35" width="25.5" style="3" customWidth="1"/>
    <col min="36" max="36" width="4.5" style="3" customWidth="1"/>
    <col min="37" max="37" width="25.5" style="1" customWidth="1"/>
    <col min="38" max="38" width="25.5" style="3" customWidth="1"/>
    <col min="39" max="39" width="4.5" style="3" customWidth="1"/>
    <col min="40" max="40" width="25.5" style="1" customWidth="1"/>
    <col min="41" max="41" width="25.5" style="3" customWidth="1"/>
    <col min="42" max="42" width="4.5" style="3" customWidth="1"/>
    <col min="43" max="43" width="25.5" style="1" customWidth="1"/>
    <col min="44" max="44" width="25.5" style="3" customWidth="1"/>
    <col min="45" max="46" width="4.5" style="3" customWidth="1"/>
    <col min="47" max="47" width="25.5" style="1" customWidth="1"/>
    <col min="48" max="48" width="25.5" style="3" customWidth="1"/>
    <col min="49" max="49" width="4.5" style="3" customWidth="1"/>
    <col min="50" max="50" width="34.625" style="4" customWidth="1"/>
    <col min="51" max="51" width="4.375" style="1" bestFit="1" customWidth="1"/>
    <col min="52" max="52" width="7.375" style="5" customWidth="1"/>
    <col min="53" max="16384" width="10.875" style="1"/>
  </cols>
  <sheetData>
    <row r="1" spans="1:52" ht="15.6" customHeight="1" thickBot="1" x14ac:dyDescent="0.3">
      <c r="A1" s="2" t="s">
        <v>108</v>
      </c>
      <c r="B1" s="32"/>
      <c r="D1" s="197" t="s">
        <v>100</v>
      </c>
      <c r="M1" s="196"/>
      <c r="N1" s="196" t="s">
        <v>101</v>
      </c>
      <c r="Z1" s="196"/>
      <c r="AA1" s="196" t="s">
        <v>102</v>
      </c>
      <c r="AS1" s="196"/>
      <c r="AT1" s="167"/>
    </row>
    <row r="2" spans="1:52" ht="15.6" customHeight="1" thickBot="1" x14ac:dyDescent="0.3">
      <c r="A2" s="2" t="s">
        <v>2</v>
      </c>
      <c r="B2" s="59">
        <f>Penvoerder!Projecttitel</f>
        <v>0</v>
      </c>
      <c r="D2" s="197"/>
      <c r="M2" s="196"/>
      <c r="N2" s="196"/>
      <c r="Z2" s="196"/>
      <c r="AA2" s="196"/>
      <c r="AS2" s="196"/>
      <c r="AT2" s="167"/>
    </row>
    <row r="3" spans="1:52" ht="15.6" customHeight="1" thickBot="1" x14ac:dyDescent="0.3">
      <c r="A3" s="44" t="s">
        <v>18</v>
      </c>
      <c r="B3" s="45"/>
      <c r="D3" s="197"/>
      <c r="M3" s="196"/>
      <c r="N3" s="196"/>
      <c r="Z3" s="196"/>
      <c r="AA3" s="196"/>
      <c r="AS3" s="196"/>
      <c r="AT3" s="167"/>
    </row>
    <row r="4" spans="1:52" ht="15.6" customHeight="1" thickBot="1" x14ac:dyDescent="0.25">
      <c r="A4" s="46"/>
      <c r="B4" s="1" t="s">
        <v>109</v>
      </c>
    </row>
    <row r="5" spans="1:52" ht="87.95" customHeight="1" x14ac:dyDescent="0.2">
      <c r="A5" s="208" t="s">
        <v>148</v>
      </c>
      <c r="B5" s="209"/>
      <c r="C5" s="50"/>
      <c r="D5" s="103"/>
      <c r="E5" s="204" t="s">
        <v>31</v>
      </c>
      <c r="F5" s="205"/>
      <c r="G5" s="50"/>
      <c r="H5" s="204" t="s">
        <v>32</v>
      </c>
      <c r="I5" s="205"/>
      <c r="J5" s="50"/>
      <c r="K5" s="204" t="s">
        <v>33</v>
      </c>
      <c r="L5" s="205"/>
      <c r="M5" s="50"/>
      <c r="N5" s="50"/>
      <c r="O5" s="204" t="s">
        <v>90</v>
      </c>
      <c r="P5" s="205"/>
      <c r="Q5" s="102"/>
      <c r="R5" s="204" t="s">
        <v>91</v>
      </c>
      <c r="S5" s="205"/>
      <c r="T5" s="102"/>
      <c r="U5" s="204" t="s">
        <v>92</v>
      </c>
      <c r="V5" s="205"/>
      <c r="W5" s="102"/>
      <c r="X5" s="204" t="s">
        <v>93</v>
      </c>
      <c r="Y5" s="205"/>
      <c r="Z5" s="50"/>
      <c r="AA5" s="50"/>
      <c r="AB5" s="198" t="s">
        <v>34</v>
      </c>
      <c r="AC5" s="199"/>
      <c r="AD5" s="50"/>
      <c r="AE5" s="198" t="s">
        <v>35</v>
      </c>
      <c r="AF5" s="199"/>
      <c r="AG5" s="50"/>
      <c r="AH5" s="198" t="s">
        <v>36</v>
      </c>
      <c r="AI5" s="199"/>
      <c r="AJ5" s="50"/>
      <c r="AK5" s="198" t="s">
        <v>37</v>
      </c>
      <c r="AL5" s="199"/>
      <c r="AM5" s="50"/>
      <c r="AN5" s="198" t="s">
        <v>38</v>
      </c>
      <c r="AO5" s="199"/>
      <c r="AP5" s="50"/>
      <c r="AQ5" s="198" t="s">
        <v>39</v>
      </c>
      <c r="AR5" s="199"/>
      <c r="AS5" s="50"/>
      <c r="AT5" s="50"/>
      <c r="AU5" s="200" t="s">
        <v>121</v>
      </c>
      <c r="AV5" s="201"/>
      <c r="AW5" s="50"/>
      <c r="AX5" s="51"/>
    </row>
    <row r="6" spans="1:52" s="94" customFormat="1" ht="87.95" customHeight="1" thickBot="1" x14ac:dyDescent="0.25">
      <c r="A6" s="210"/>
      <c r="B6" s="211"/>
      <c r="C6" s="47"/>
      <c r="D6" s="103"/>
      <c r="E6" s="202" t="s">
        <v>99</v>
      </c>
      <c r="F6" s="203"/>
      <c r="G6" s="47"/>
      <c r="H6" s="202" t="s">
        <v>99</v>
      </c>
      <c r="I6" s="203"/>
      <c r="J6" s="47"/>
      <c r="K6" s="202" t="s">
        <v>99</v>
      </c>
      <c r="L6" s="203"/>
      <c r="M6" s="47"/>
      <c r="N6" s="47"/>
      <c r="O6" s="202" t="s">
        <v>103</v>
      </c>
      <c r="P6" s="203"/>
      <c r="Q6" s="93"/>
      <c r="R6" s="202" t="s">
        <v>103</v>
      </c>
      <c r="S6" s="203"/>
      <c r="T6" s="93"/>
      <c r="U6" s="202" t="s">
        <v>103</v>
      </c>
      <c r="V6" s="203"/>
      <c r="W6" s="93"/>
      <c r="X6" s="202" t="s">
        <v>103</v>
      </c>
      <c r="Y6" s="203"/>
      <c r="Z6" s="47"/>
      <c r="AA6" s="47"/>
      <c r="AB6" s="202" t="s">
        <v>104</v>
      </c>
      <c r="AC6" s="203"/>
      <c r="AD6" s="47"/>
      <c r="AE6" s="202" t="s">
        <v>104</v>
      </c>
      <c r="AF6" s="203"/>
      <c r="AG6" s="47"/>
      <c r="AH6" s="202" t="s">
        <v>104</v>
      </c>
      <c r="AI6" s="203"/>
      <c r="AJ6" s="47"/>
      <c r="AK6" s="202" t="s">
        <v>104</v>
      </c>
      <c r="AL6" s="203"/>
      <c r="AM6" s="47"/>
      <c r="AN6" s="202" t="s">
        <v>104</v>
      </c>
      <c r="AO6" s="203"/>
      <c r="AP6" s="47"/>
      <c r="AQ6" s="202" t="s">
        <v>104</v>
      </c>
      <c r="AR6" s="203"/>
      <c r="AS6" s="47"/>
      <c r="AT6" s="47"/>
      <c r="AU6" s="202" t="s">
        <v>120</v>
      </c>
      <c r="AV6" s="203"/>
      <c r="AW6" s="47"/>
      <c r="AX6" s="48"/>
      <c r="AZ6" s="49"/>
    </row>
    <row r="7" spans="1:52" s="94" customFormat="1" ht="16.5" customHeight="1" thickBot="1" x14ac:dyDescent="0.25">
      <c r="A7" s="1"/>
      <c r="B7" s="1"/>
      <c r="C7" s="3"/>
      <c r="D7" s="104"/>
      <c r="E7" s="1"/>
      <c r="F7" s="3"/>
      <c r="G7" s="3"/>
      <c r="H7" s="1"/>
      <c r="I7" s="3"/>
      <c r="J7" s="3"/>
      <c r="K7" s="1"/>
      <c r="L7" s="3"/>
      <c r="M7" s="3"/>
      <c r="N7" s="3"/>
      <c r="O7" s="1"/>
      <c r="P7" s="3"/>
      <c r="Q7" s="3"/>
      <c r="R7" s="1"/>
      <c r="S7" s="3"/>
      <c r="T7" s="3"/>
      <c r="U7" s="1"/>
      <c r="V7" s="3"/>
      <c r="W7" s="3"/>
      <c r="X7" s="1"/>
      <c r="Y7" s="3"/>
      <c r="Z7" s="3"/>
      <c r="AA7" s="3"/>
      <c r="AB7" s="1"/>
      <c r="AC7" s="3"/>
      <c r="AD7" s="3"/>
      <c r="AE7" s="1"/>
      <c r="AF7" s="3"/>
      <c r="AG7" s="3"/>
      <c r="AH7" s="1"/>
      <c r="AI7" s="3"/>
      <c r="AJ7" s="3"/>
      <c r="AK7" s="1"/>
      <c r="AL7" s="3"/>
      <c r="AM7" s="3"/>
      <c r="AN7" s="1"/>
      <c r="AO7" s="3"/>
      <c r="AP7" s="3"/>
      <c r="AQ7" s="1"/>
      <c r="AR7" s="3"/>
      <c r="AS7" s="3"/>
      <c r="AT7" s="3"/>
      <c r="AU7" s="1"/>
      <c r="AV7" s="3"/>
      <c r="AW7" s="3"/>
      <c r="AX7" s="4"/>
      <c r="AZ7" s="49"/>
    </row>
    <row r="8" spans="1:52" s="94" customFormat="1" ht="16.5" customHeight="1" x14ac:dyDescent="0.2">
      <c r="A8" s="114" t="s">
        <v>94</v>
      </c>
      <c r="B8" s="115"/>
      <c r="C8" s="10"/>
      <c r="D8" s="105"/>
      <c r="E8" s="11" t="s">
        <v>21</v>
      </c>
      <c r="F8" s="10"/>
      <c r="G8" s="10"/>
      <c r="H8" s="9" t="s">
        <v>22</v>
      </c>
      <c r="I8" s="10"/>
      <c r="J8" s="10"/>
      <c r="K8" s="9" t="s">
        <v>23</v>
      </c>
      <c r="L8" s="10"/>
      <c r="M8" s="10"/>
      <c r="N8" s="10"/>
      <c r="O8" s="9" t="s">
        <v>24</v>
      </c>
      <c r="P8" s="10"/>
      <c r="Q8" s="10"/>
      <c r="R8" s="11" t="s">
        <v>1</v>
      </c>
      <c r="S8" s="10"/>
      <c r="T8" s="10"/>
      <c r="U8" s="9" t="s">
        <v>19</v>
      </c>
      <c r="V8" s="10"/>
      <c r="W8" s="10"/>
      <c r="X8" s="9" t="s">
        <v>20</v>
      </c>
      <c r="Y8" s="10"/>
      <c r="Z8" s="10"/>
      <c r="AA8" s="10"/>
      <c r="AB8" s="9" t="s">
        <v>25</v>
      </c>
      <c r="AC8" s="10"/>
      <c r="AD8" s="10"/>
      <c r="AE8" s="9" t="s">
        <v>26</v>
      </c>
      <c r="AF8" s="10"/>
      <c r="AG8" s="10"/>
      <c r="AH8" s="9" t="s">
        <v>27</v>
      </c>
      <c r="AI8" s="10"/>
      <c r="AJ8" s="10"/>
      <c r="AK8" s="9" t="s">
        <v>28</v>
      </c>
      <c r="AL8" s="10"/>
      <c r="AM8" s="10"/>
      <c r="AN8" s="9" t="s">
        <v>29</v>
      </c>
      <c r="AO8" s="10"/>
      <c r="AP8" s="10"/>
      <c r="AQ8" s="9" t="s">
        <v>48</v>
      </c>
      <c r="AR8" s="10"/>
      <c r="AS8" s="10"/>
      <c r="AT8" s="10"/>
      <c r="AU8" s="9" t="s">
        <v>40</v>
      </c>
      <c r="AV8" s="10"/>
      <c r="AW8" s="10"/>
      <c r="AX8" s="12"/>
      <c r="AZ8" s="49"/>
    </row>
    <row r="9" spans="1:52" ht="16.5" customHeight="1" x14ac:dyDescent="0.2">
      <c r="A9" s="116"/>
      <c r="B9" s="113"/>
      <c r="C9" s="7"/>
      <c r="D9" s="106"/>
      <c r="E9" s="6"/>
      <c r="F9" s="7" t="s">
        <v>0</v>
      </c>
      <c r="G9" s="7"/>
      <c r="H9" s="6"/>
      <c r="I9" s="7" t="s">
        <v>0</v>
      </c>
      <c r="J9" s="7"/>
      <c r="K9" s="6"/>
      <c r="L9" s="7" t="s">
        <v>0</v>
      </c>
      <c r="M9" s="7"/>
      <c r="N9" s="7"/>
      <c r="O9" s="6"/>
      <c r="P9" s="7" t="s">
        <v>0</v>
      </c>
      <c r="Q9" s="7"/>
      <c r="R9" s="6"/>
      <c r="S9" s="7" t="s">
        <v>0</v>
      </c>
      <c r="T9" s="7"/>
      <c r="U9" s="6"/>
      <c r="V9" s="7" t="s">
        <v>0</v>
      </c>
      <c r="W9" s="7"/>
      <c r="X9" s="6"/>
      <c r="Y9" s="7" t="s">
        <v>0</v>
      </c>
      <c r="Z9" s="7"/>
      <c r="AA9" s="7"/>
      <c r="AB9" s="6"/>
      <c r="AC9" s="7" t="s">
        <v>0</v>
      </c>
      <c r="AD9" s="7"/>
      <c r="AE9" s="6"/>
      <c r="AF9" s="7" t="s">
        <v>0</v>
      </c>
      <c r="AG9" s="7"/>
      <c r="AH9" s="6"/>
      <c r="AI9" s="7" t="s">
        <v>0</v>
      </c>
      <c r="AJ9" s="7"/>
      <c r="AK9" s="6"/>
      <c r="AL9" s="7" t="s">
        <v>0</v>
      </c>
      <c r="AM9" s="7"/>
      <c r="AN9" s="6"/>
      <c r="AO9" s="7" t="s">
        <v>0</v>
      </c>
      <c r="AP9" s="7"/>
      <c r="AQ9" s="6"/>
      <c r="AR9" s="7" t="s">
        <v>0</v>
      </c>
      <c r="AS9" s="7"/>
      <c r="AT9" s="7"/>
      <c r="AU9" s="6"/>
      <c r="AV9" s="7" t="s">
        <v>0</v>
      </c>
      <c r="AW9" s="7"/>
      <c r="AX9" s="13"/>
    </row>
    <row r="10" spans="1:52" s="86" customFormat="1" ht="33" customHeight="1" x14ac:dyDescent="0.15">
      <c r="A10" s="206"/>
      <c r="B10" s="207"/>
      <c r="C10" s="85"/>
      <c r="D10" s="107"/>
      <c r="F10" s="87"/>
      <c r="G10" s="85"/>
      <c r="H10" s="85"/>
      <c r="I10" s="87"/>
      <c r="J10" s="85"/>
      <c r="K10" s="85"/>
      <c r="L10" s="87"/>
      <c r="M10" s="85"/>
      <c r="N10" s="85"/>
      <c r="P10" s="87"/>
      <c r="Q10" s="85"/>
      <c r="S10" s="87"/>
      <c r="T10" s="85"/>
      <c r="U10" s="85"/>
      <c r="V10" s="90"/>
      <c r="W10" s="85"/>
      <c r="X10" s="85"/>
      <c r="Y10" s="87"/>
      <c r="Z10" s="85"/>
      <c r="AA10" s="85"/>
      <c r="AB10" s="85"/>
      <c r="AC10" s="87"/>
      <c r="AD10" s="85"/>
      <c r="AE10" s="85"/>
      <c r="AF10" s="87"/>
      <c r="AG10" s="85"/>
      <c r="AH10" s="85"/>
      <c r="AI10" s="87"/>
      <c r="AJ10" s="85"/>
      <c r="AK10" s="85"/>
      <c r="AL10" s="87"/>
      <c r="AM10" s="85"/>
      <c r="AN10" s="85"/>
      <c r="AO10" s="87"/>
      <c r="AP10" s="85"/>
      <c r="AQ10" s="85"/>
      <c r="AR10" s="87"/>
      <c r="AS10" s="85"/>
      <c r="AT10" s="85"/>
      <c r="AU10" s="85"/>
      <c r="AV10" s="87"/>
      <c r="AW10" s="85"/>
      <c r="AX10" s="88"/>
      <c r="AZ10" s="89"/>
    </row>
    <row r="11" spans="1:52" s="86" customFormat="1" ht="33" customHeight="1" x14ac:dyDescent="0.15">
      <c r="A11" s="206"/>
      <c r="B11" s="207"/>
      <c r="C11" s="85"/>
      <c r="D11" s="107"/>
      <c r="F11" s="87"/>
      <c r="G11" s="85"/>
      <c r="H11" s="85"/>
      <c r="I11" s="87"/>
      <c r="J11" s="85"/>
      <c r="K11" s="85"/>
      <c r="L11" s="87"/>
      <c r="M11" s="85"/>
      <c r="N11" s="85"/>
      <c r="P11" s="87"/>
      <c r="Q11" s="85"/>
      <c r="S11" s="87"/>
      <c r="T11" s="85"/>
      <c r="U11" s="85"/>
      <c r="V11" s="90"/>
      <c r="W11" s="85"/>
      <c r="X11" s="85"/>
      <c r="Y11" s="87"/>
      <c r="Z11" s="85"/>
      <c r="AA11" s="85"/>
      <c r="AB11" s="85"/>
      <c r="AC11" s="87"/>
      <c r="AD11" s="85"/>
      <c r="AE11" s="85"/>
      <c r="AF11" s="87"/>
      <c r="AG11" s="85"/>
      <c r="AH11" s="85"/>
      <c r="AI11" s="87"/>
      <c r="AJ11" s="85"/>
      <c r="AK11" s="85"/>
      <c r="AL11" s="87"/>
      <c r="AM11" s="85"/>
      <c r="AN11" s="85"/>
      <c r="AO11" s="87"/>
      <c r="AP11" s="85"/>
      <c r="AQ11" s="85"/>
      <c r="AR11" s="87"/>
      <c r="AS11" s="85"/>
      <c r="AT11" s="85"/>
      <c r="AU11" s="85"/>
      <c r="AV11" s="87"/>
      <c r="AW11" s="85"/>
      <c r="AX11" s="88"/>
      <c r="AZ11" s="89"/>
    </row>
    <row r="12" spans="1:52" s="6" customFormat="1" ht="33" customHeight="1" x14ac:dyDescent="0.2">
      <c r="A12" s="206"/>
      <c r="B12" s="207"/>
      <c r="C12" s="14"/>
      <c r="D12" s="108"/>
      <c r="E12" s="1"/>
      <c r="F12" s="33"/>
      <c r="G12" s="14"/>
      <c r="H12" s="14"/>
      <c r="I12" s="33"/>
      <c r="J12" s="14"/>
      <c r="K12" s="14"/>
      <c r="L12" s="33"/>
      <c r="M12" s="14"/>
      <c r="N12" s="14"/>
      <c r="O12" s="14"/>
      <c r="P12" s="33"/>
      <c r="Q12" s="14"/>
      <c r="R12" s="1"/>
      <c r="S12" s="33"/>
      <c r="T12" s="14"/>
      <c r="U12" s="14"/>
      <c r="V12" s="91"/>
      <c r="W12" s="14"/>
      <c r="X12" s="14"/>
      <c r="Y12" s="33"/>
      <c r="Z12" s="14"/>
      <c r="AA12" s="14"/>
      <c r="AB12" s="14"/>
      <c r="AC12" s="33"/>
      <c r="AD12" s="14"/>
      <c r="AE12" s="14"/>
      <c r="AF12" s="33"/>
      <c r="AG12" s="14"/>
      <c r="AH12" s="14"/>
      <c r="AI12" s="33"/>
      <c r="AJ12" s="14"/>
      <c r="AK12" s="14"/>
      <c r="AL12" s="33"/>
      <c r="AM12" s="14"/>
      <c r="AN12" s="14"/>
      <c r="AO12" s="33"/>
      <c r="AP12" s="14"/>
      <c r="AQ12" s="14"/>
      <c r="AR12" s="33"/>
      <c r="AS12" s="14"/>
      <c r="AT12" s="14"/>
      <c r="AU12" s="14"/>
      <c r="AV12" s="33"/>
      <c r="AW12" s="14"/>
      <c r="AX12" s="20"/>
      <c r="AZ12" s="8"/>
    </row>
    <row r="13" spans="1:52" ht="16.5" customHeight="1" thickBot="1" x14ac:dyDescent="0.25">
      <c r="A13" s="117"/>
      <c r="B13" s="118"/>
      <c r="C13" s="43"/>
      <c r="D13" s="109"/>
      <c r="E13" s="30"/>
      <c r="F13" s="39">
        <f>SUM(F10:F12)</f>
        <v>0</v>
      </c>
      <c r="G13" s="43"/>
      <c r="H13" s="43"/>
      <c r="I13" s="39">
        <f>SUM(I10:I12)</f>
        <v>0</v>
      </c>
      <c r="J13" s="31"/>
      <c r="K13" s="43"/>
      <c r="L13" s="39">
        <f>SUM(L10:L12)</f>
        <v>0</v>
      </c>
      <c r="M13" s="31"/>
      <c r="N13" s="31"/>
      <c r="O13" s="43"/>
      <c r="P13" s="39">
        <f>SUM(P10:P12)</f>
        <v>0</v>
      </c>
      <c r="Q13" s="31"/>
      <c r="R13" s="30"/>
      <c r="S13" s="39">
        <f>SUM(S10:S12)</f>
        <v>0</v>
      </c>
      <c r="T13" s="43"/>
      <c r="U13" s="43"/>
      <c r="V13" s="92">
        <f>SUM(V10:V12)</f>
        <v>0</v>
      </c>
      <c r="W13" s="31"/>
      <c r="X13" s="43"/>
      <c r="Y13" s="39">
        <f>SUM(Y10:Y12)</f>
        <v>0</v>
      </c>
      <c r="Z13" s="31"/>
      <c r="AA13" s="31"/>
      <c r="AB13" s="43"/>
      <c r="AC13" s="39">
        <f>SUM(AC10:AC12)</f>
        <v>0</v>
      </c>
      <c r="AD13" s="31"/>
      <c r="AE13" s="43"/>
      <c r="AF13" s="39">
        <f>SUM(AF10:AF12)</f>
        <v>0</v>
      </c>
      <c r="AG13" s="31"/>
      <c r="AH13" s="43"/>
      <c r="AI13" s="39">
        <f>SUM(AI10:AI12)</f>
        <v>0</v>
      </c>
      <c r="AJ13" s="31"/>
      <c r="AK13" s="43"/>
      <c r="AL13" s="39">
        <f>SUM(AL10:AL12)</f>
        <v>0</v>
      </c>
      <c r="AM13" s="31"/>
      <c r="AN13" s="43"/>
      <c r="AO13" s="39">
        <f>SUM(AO10:AO12)</f>
        <v>0</v>
      </c>
      <c r="AP13" s="31"/>
      <c r="AQ13" s="43"/>
      <c r="AR13" s="39">
        <f>SUM(AR10:AR12)</f>
        <v>0</v>
      </c>
      <c r="AS13" s="31"/>
      <c r="AT13" s="31"/>
      <c r="AU13" s="43"/>
      <c r="AV13" s="39">
        <f>SUM(AV10:AV12)</f>
        <v>0</v>
      </c>
      <c r="AW13" s="31"/>
      <c r="AX13" s="40">
        <f>SUM(C13:AV13)</f>
        <v>0</v>
      </c>
    </row>
    <row r="14" spans="1:52" ht="16.5" customHeight="1" thickBot="1" x14ac:dyDescent="0.25">
      <c r="A14" s="113"/>
      <c r="B14" s="113"/>
      <c r="C14" s="7"/>
      <c r="D14" s="106"/>
      <c r="E14" s="6"/>
      <c r="F14" s="7"/>
      <c r="G14" s="7"/>
      <c r="H14" s="6"/>
      <c r="I14" s="7"/>
      <c r="J14" s="7"/>
      <c r="K14" s="6"/>
      <c r="L14" s="7"/>
      <c r="M14" s="7"/>
      <c r="N14" s="7"/>
      <c r="O14" s="6"/>
      <c r="P14" s="7"/>
      <c r="Q14" s="7"/>
      <c r="R14" s="6"/>
      <c r="S14" s="7"/>
      <c r="T14" s="7"/>
      <c r="U14" s="6"/>
      <c r="V14" s="7"/>
      <c r="W14" s="7"/>
      <c r="X14" s="6"/>
      <c r="Y14" s="7"/>
      <c r="Z14" s="7"/>
      <c r="AA14" s="7"/>
      <c r="AB14" s="6"/>
      <c r="AC14" s="7"/>
      <c r="AD14" s="7"/>
      <c r="AE14" s="6"/>
      <c r="AF14" s="7"/>
      <c r="AG14" s="7"/>
      <c r="AH14" s="6"/>
      <c r="AI14" s="7"/>
      <c r="AJ14" s="7"/>
      <c r="AK14" s="6"/>
      <c r="AL14" s="7"/>
      <c r="AM14" s="7"/>
      <c r="AN14" s="6"/>
      <c r="AO14" s="7"/>
      <c r="AP14" s="7"/>
      <c r="AQ14" s="6"/>
      <c r="AR14" s="7"/>
      <c r="AS14" s="7"/>
      <c r="AT14" s="7"/>
      <c r="AU14" s="6"/>
      <c r="AV14" s="7"/>
      <c r="AW14" s="7"/>
    </row>
    <row r="15" spans="1:52" ht="16.5" customHeight="1" x14ac:dyDescent="0.2">
      <c r="A15" s="114" t="s">
        <v>95</v>
      </c>
      <c r="B15" s="115"/>
      <c r="C15" s="10"/>
      <c r="D15" s="105"/>
      <c r="E15" s="11" t="str">
        <f>E8</f>
        <v>Investeringssteun voor kmo's</v>
      </c>
      <c r="F15" s="10"/>
      <c r="G15" s="10"/>
      <c r="H15" s="11" t="str">
        <f>H8</f>
        <v>Consultancysteun voor kmo's</v>
      </c>
      <c r="I15" s="10"/>
      <c r="J15" s="10"/>
      <c r="K15" s="11" t="str">
        <f>K8</f>
        <v>Kmo-steun ten behoeve van deelneming aan beurzen</v>
      </c>
      <c r="L15" s="10"/>
      <c r="M15" s="10"/>
      <c r="N15" s="10"/>
      <c r="O15" s="11" t="str">
        <f>O8</f>
        <v>Fundamenteel onderzoek</v>
      </c>
      <c r="P15" s="10"/>
      <c r="Q15" s="10"/>
      <c r="R15" s="11" t="str">
        <f>R8</f>
        <v>Industrieel onderzoek</v>
      </c>
      <c r="S15" s="10"/>
      <c r="T15" s="10"/>
      <c r="U15" s="11" t="str">
        <f>U8</f>
        <v>Experimentele ontwikkeling</v>
      </c>
      <c r="V15" s="10"/>
      <c r="W15" s="10"/>
      <c r="X15" s="11" t="str">
        <f>X8</f>
        <v>Haalbaarheidsstudies</v>
      </c>
      <c r="Y15" s="10"/>
      <c r="Z15" s="10"/>
      <c r="AA15" s="10"/>
      <c r="AB15" s="11" t="str">
        <f>AB8</f>
        <v>Investeringsteun voor onderzoeksinfrastructuur</v>
      </c>
      <c r="AC15" s="10"/>
      <c r="AD15" s="10"/>
      <c r="AE15" s="11" t="str">
        <f>AE8</f>
        <v>Investeringssteun voor test- en experimenteerinfrastructuur</v>
      </c>
      <c r="AF15" s="10"/>
      <c r="AG15" s="10"/>
      <c r="AH15" s="11" t="str">
        <f>AH8</f>
        <v>Steun voor innovatieclusters</v>
      </c>
      <c r="AI15" s="10"/>
      <c r="AJ15" s="10"/>
      <c r="AK15" s="11" t="str">
        <f>AK8</f>
        <v>Innovatiesteun voor kmo's</v>
      </c>
      <c r="AL15" s="10"/>
      <c r="AM15" s="10"/>
      <c r="AN15" s="11" t="str">
        <f>AN8</f>
        <v>Steun voor proces- en organisatie-innovatie</v>
      </c>
      <c r="AO15" s="10"/>
      <c r="AP15" s="10"/>
      <c r="AQ15" s="11" t="str">
        <f>AQ8</f>
        <v>Opleidingssteun</v>
      </c>
      <c r="AR15" s="10"/>
      <c r="AS15" s="10"/>
      <c r="AT15" s="10"/>
      <c r="AU15" s="11" t="str">
        <f>AU8</f>
        <v>Overige projectkosten</v>
      </c>
      <c r="AV15" s="10"/>
      <c r="AW15" s="10"/>
      <c r="AX15" s="12"/>
    </row>
    <row r="16" spans="1:52" s="6" customFormat="1" ht="16.5" customHeight="1" x14ac:dyDescent="0.2">
      <c r="A16" s="116"/>
      <c r="B16" s="113"/>
      <c r="C16" s="7"/>
      <c r="D16" s="106"/>
      <c r="F16" s="7" t="s">
        <v>0</v>
      </c>
      <c r="G16" s="7"/>
      <c r="I16" s="7" t="s">
        <v>0</v>
      </c>
      <c r="J16" s="7"/>
      <c r="L16" s="7" t="s">
        <v>0</v>
      </c>
      <c r="M16" s="7"/>
      <c r="N16" s="7"/>
      <c r="P16" s="7" t="s">
        <v>0</v>
      </c>
      <c r="Q16" s="7"/>
      <c r="S16" s="7" t="s">
        <v>0</v>
      </c>
      <c r="T16" s="7"/>
      <c r="V16" s="7" t="s">
        <v>0</v>
      </c>
      <c r="W16" s="7"/>
      <c r="Y16" s="7" t="s">
        <v>0</v>
      </c>
      <c r="Z16" s="7"/>
      <c r="AA16" s="7"/>
      <c r="AC16" s="7" t="s">
        <v>0</v>
      </c>
      <c r="AD16" s="7"/>
      <c r="AF16" s="7" t="s">
        <v>0</v>
      </c>
      <c r="AG16" s="7"/>
      <c r="AI16" s="7" t="s">
        <v>0</v>
      </c>
      <c r="AJ16" s="7"/>
      <c r="AL16" s="7" t="s">
        <v>0</v>
      </c>
      <c r="AM16" s="7"/>
      <c r="AO16" s="7" t="s">
        <v>0</v>
      </c>
      <c r="AP16" s="7"/>
      <c r="AR16" s="7" t="s">
        <v>0</v>
      </c>
      <c r="AS16" s="7"/>
      <c r="AT16" s="7"/>
      <c r="AV16" s="7" t="s">
        <v>0</v>
      </c>
      <c r="AW16" s="7"/>
      <c r="AX16" s="13"/>
      <c r="AZ16" s="8"/>
    </row>
    <row r="17" spans="1:55" ht="33" customHeight="1" x14ac:dyDescent="0.2">
      <c r="A17" s="206"/>
      <c r="B17" s="207"/>
      <c r="C17" s="14"/>
      <c r="D17" s="108"/>
      <c r="F17" s="33"/>
      <c r="G17" s="14"/>
      <c r="H17" s="14"/>
      <c r="I17" s="33"/>
      <c r="J17" s="14"/>
      <c r="K17" s="14"/>
      <c r="L17" s="33"/>
      <c r="M17" s="14"/>
      <c r="N17" s="14"/>
      <c r="O17" s="14"/>
      <c r="P17" s="33"/>
      <c r="Q17" s="14"/>
      <c r="S17" s="33"/>
      <c r="T17" s="14"/>
      <c r="U17" s="14"/>
      <c r="V17" s="33"/>
      <c r="W17" s="14"/>
      <c r="X17" s="14"/>
      <c r="Y17" s="33"/>
      <c r="Z17" s="14"/>
      <c r="AA17" s="14"/>
      <c r="AB17" s="14"/>
      <c r="AC17" s="33"/>
      <c r="AD17" s="14"/>
      <c r="AE17" s="14"/>
      <c r="AF17" s="33"/>
      <c r="AG17" s="14"/>
      <c r="AH17" s="14"/>
      <c r="AI17" s="33"/>
      <c r="AJ17" s="14"/>
      <c r="AK17" s="14"/>
      <c r="AL17" s="33"/>
      <c r="AM17" s="14"/>
      <c r="AN17" s="14"/>
      <c r="AO17" s="33"/>
      <c r="AP17" s="14"/>
      <c r="AQ17" s="14"/>
      <c r="AR17" s="33"/>
      <c r="AS17" s="14"/>
      <c r="AT17" s="14"/>
      <c r="AU17" s="14"/>
      <c r="AV17" s="33"/>
      <c r="AW17" s="14"/>
      <c r="AX17" s="20"/>
    </row>
    <row r="18" spans="1:55" s="6" customFormat="1" ht="33" customHeight="1" x14ac:dyDescent="0.2">
      <c r="A18" s="206"/>
      <c r="B18" s="207"/>
      <c r="C18" s="14"/>
      <c r="D18" s="108"/>
      <c r="E18" s="1"/>
      <c r="F18" s="33"/>
      <c r="G18" s="14"/>
      <c r="H18" s="14"/>
      <c r="I18" s="33"/>
      <c r="J18" s="14"/>
      <c r="K18" s="14"/>
      <c r="L18" s="33"/>
      <c r="M18" s="14"/>
      <c r="N18" s="14"/>
      <c r="O18" s="14"/>
      <c r="P18" s="33"/>
      <c r="Q18" s="14"/>
      <c r="R18" s="1"/>
      <c r="S18" s="33"/>
      <c r="T18" s="14"/>
      <c r="U18" s="14"/>
      <c r="V18" s="33"/>
      <c r="W18" s="14"/>
      <c r="X18" s="14"/>
      <c r="Y18" s="33"/>
      <c r="Z18" s="14"/>
      <c r="AA18" s="14"/>
      <c r="AB18" s="14"/>
      <c r="AC18" s="33"/>
      <c r="AD18" s="14"/>
      <c r="AE18" s="14"/>
      <c r="AF18" s="33"/>
      <c r="AG18" s="14"/>
      <c r="AH18" s="14"/>
      <c r="AI18" s="33"/>
      <c r="AJ18" s="14"/>
      <c r="AK18" s="14"/>
      <c r="AL18" s="33"/>
      <c r="AM18" s="14"/>
      <c r="AN18" s="14"/>
      <c r="AO18" s="33"/>
      <c r="AP18" s="14"/>
      <c r="AQ18" s="14"/>
      <c r="AR18" s="33"/>
      <c r="AS18" s="14"/>
      <c r="AT18" s="14"/>
      <c r="AU18" s="14"/>
      <c r="AV18" s="33"/>
      <c r="AW18" s="14"/>
      <c r="AX18" s="20"/>
      <c r="AZ18" s="8"/>
    </row>
    <row r="19" spans="1:55" ht="16.5" customHeight="1" thickBot="1" x14ac:dyDescent="0.25">
      <c r="A19" s="119"/>
      <c r="B19" s="120"/>
      <c r="C19" s="17"/>
      <c r="D19" s="110"/>
      <c r="E19" s="17"/>
      <c r="F19" s="39">
        <f>SUM(F17:F18)</f>
        <v>0</v>
      </c>
      <c r="G19" s="17"/>
      <c r="H19" s="19"/>
      <c r="I19" s="39">
        <f>SUM(I17:I18)</f>
        <v>0</v>
      </c>
      <c r="J19" s="18"/>
      <c r="K19" s="19"/>
      <c r="L19" s="39">
        <f>SUM(L17:L18)</f>
        <v>0</v>
      </c>
      <c r="M19" s="18"/>
      <c r="N19" s="18"/>
      <c r="O19" s="19"/>
      <c r="P19" s="39">
        <f>SUM(P17:P18)</f>
        <v>0</v>
      </c>
      <c r="Q19" s="18"/>
      <c r="R19" s="17"/>
      <c r="S19" s="39">
        <f>SUM(S17:S18)</f>
        <v>0</v>
      </c>
      <c r="T19" s="17"/>
      <c r="U19" s="19"/>
      <c r="V19" s="39">
        <f>SUM(V17:V18)</f>
        <v>0</v>
      </c>
      <c r="W19" s="18"/>
      <c r="X19" s="19"/>
      <c r="Y19" s="39">
        <f>SUM(Y17:Y18)</f>
        <v>0</v>
      </c>
      <c r="Z19" s="18"/>
      <c r="AA19" s="18"/>
      <c r="AB19" s="19"/>
      <c r="AC19" s="39">
        <f>SUM(AC17:AC18)</f>
        <v>0</v>
      </c>
      <c r="AD19" s="18"/>
      <c r="AE19" s="19"/>
      <c r="AF19" s="39">
        <f>SUM(AF17:AF18)</f>
        <v>0</v>
      </c>
      <c r="AG19" s="18"/>
      <c r="AH19" s="19"/>
      <c r="AI19" s="39">
        <f>SUM(AI17:AI18)</f>
        <v>0</v>
      </c>
      <c r="AJ19" s="18"/>
      <c r="AK19" s="19"/>
      <c r="AL19" s="39">
        <f>SUM(AL17:AL18)</f>
        <v>0</v>
      </c>
      <c r="AM19" s="18"/>
      <c r="AN19" s="19"/>
      <c r="AO19" s="39">
        <f>SUM(AO17:AO18)</f>
        <v>0</v>
      </c>
      <c r="AP19" s="18"/>
      <c r="AQ19" s="19"/>
      <c r="AR19" s="39">
        <f>SUM(AR17:AR18)</f>
        <v>0</v>
      </c>
      <c r="AS19" s="18"/>
      <c r="AT19" s="18"/>
      <c r="AU19" s="19"/>
      <c r="AV19" s="39">
        <f>SUM(AV17:AV18)</f>
        <v>0</v>
      </c>
      <c r="AW19" s="18"/>
      <c r="AX19" s="40">
        <f>SUM(C19:AV19)</f>
        <v>0</v>
      </c>
    </row>
    <row r="20" spans="1:55" ht="16.5" customHeight="1" thickBot="1" x14ac:dyDescent="0.25">
      <c r="A20" s="121"/>
      <c r="B20" s="121"/>
    </row>
    <row r="21" spans="1:55" s="6" customFormat="1" ht="16.5" customHeight="1" x14ac:dyDescent="0.2">
      <c r="A21" s="114" t="s">
        <v>96</v>
      </c>
      <c r="B21" s="122"/>
      <c r="C21" s="10"/>
      <c r="D21" s="105"/>
      <c r="E21" s="11" t="str">
        <f>E15</f>
        <v>Investeringssteun voor kmo's</v>
      </c>
      <c r="F21" s="10"/>
      <c r="G21" s="10"/>
      <c r="H21" s="11" t="str">
        <f>H15</f>
        <v>Consultancysteun voor kmo's</v>
      </c>
      <c r="I21" s="10"/>
      <c r="J21" s="10"/>
      <c r="K21" s="11" t="str">
        <f>K15</f>
        <v>Kmo-steun ten behoeve van deelneming aan beurzen</v>
      </c>
      <c r="L21" s="10"/>
      <c r="M21" s="10"/>
      <c r="N21" s="10"/>
      <c r="O21" s="11" t="str">
        <f>O15</f>
        <v>Fundamenteel onderzoek</v>
      </c>
      <c r="P21" s="10"/>
      <c r="Q21" s="10"/>
      <c r="R21" s="11" t="str">
        <f>R15</f>
        <v>Industrieel onderzoek</v>
      </c>
      <c r="S21" s="10"/>
      <c r="T21" s="10"/>
      <c r="U21" s="11" t="str">
        <f>U15</f>
        <v>Experimentele ontwikkeling</v>
      </c>
      <c r="V21" s="10"/>
      <c r="W21" s="10"/>
      <c r="X21" s="11" t="str">
        <f>X15</f>
        <v>Haalbaarheidsstudies</v>
      </c>
      <c r="Y21" s="10"/>
      <c r="Z21" s="10"/>
      <c r="AA21" s="10"/>
      <c r="AB21" s="11" t="str">
        <f>AB15</f>
        <v>Investeringsteun voor onderzoeksinfrastructuur</v>
      </c>
      <c r="AC21" s="10"/>
      <c r="AD21" s="10"/>
      <c r="AE21" s="11" t="str">
        <f>AE15</f>
        <v>Investeringssteun voor test- en experimenteerinfrastructuur</v>
      </c>
      <c r="AF21" s="10"/>
      <c r="AG21" s="10"/>
      <c r="AH21" s="11" t="str">
        <f>AH15</f>
        <v>Steun voor innovatieclusters</v>
      </c>
      <c r="AI21" s="10"/>
      <c r="AJ21" s="10"/>
      <c r="AK21" s="11" t="str">
        <f>AK15</f>
        <v>Innovatiesteun voor kmo's</v>
      </c>
      <c r="AL21" s="10"/>
      <c r="AM21" s="10"/>
      <c r="AN21" s="11" t="str">
        <f>AN15</f>
        <v>Steun voor proces- en organisatie-innovatie</v>
      </c>
      <c r="AO21" s="10"/>
      <c r="AP21" s="10"/>
      <c r="AQ21" s="11" t="str">
        <f>AQ15</f>
        <v>Opleidingssteun</v>
      </c>
      <c r="AR21" s="10"/>
      <c r="AS21" s="10"/>
      <c r="AT21" s="10"/>
      <c r="AU21" s="11" t="str">
        <f>AU15</f>
        <v>Overige projectkosten</v>
      </c>
      <c r="AV21" s="10"/>
      <c r="AW21" s="10"/>
      <c r="AX21" s="12"/>
      <c r="AZ21" s="8"/>
    </row>
    <row r="22" spans="1:55" ht="16.5" customHeight="1" x14ac:dyDescent="0.2">
      <c r="A22" s="116"/>
      <c r="B22" s="113"/>
      <c r="C22" s="7"/>
      <c r="D22" s="106"/>
      <c r="E22" s="6"/>
      <c r="F22" s="7" t="s">
        <v>0</v>
      </c>
      <c r="G22" s="7"/>
      <c r="H22" s="6"/>
      <c r="I22" s="7" t="s">
        <v>0</v>
      </c>
      <c r="J22" s="7"/>
      <c r="K22" s="6"/>
      <c r="L22" s="7" t="s">
        <v>0</v>
      </c>
      <c r="M22" s="7"/>
      <c r="N22" s="7"/>
      <c r="O22" s="6"/>
      <c r="P22" s="7" t="s">
        <v>0</v>
      </c>
      <c r="Q22" s="7"/>
      <c r="R22" s="6"/>
      <c r="S22" s="7" t="s">
        <v>0</v>
      </c>
      <c r="T22" s="7"/>
      <c r="U22" s="6"/>
      <c r="V22" s="7" t="s">
        <v>0</v>
      </c>
      <c r="W22" s="7"/>
      <c r="X22" s="6"/>
      <c r="Y22" s="7" t="s">
        <v>0</v>
      </c>
      <c r="Z22" s="7"/>
      <c r="AA22" s="7"/>
      <c r="AB22" s="6"/>
      <c r="AC22" s="7" t="s">
        <v>0</v>
      </c>
      <c r="AD22" s="7"/>
      <c r="AE22" s="6"/>
      <c r="AF22" s="7" t="s">
        <v>0</v>
      </c>
      <c r="AG22" s="7"/>
      <c r="AH22" s="6"/>
      <c r="AI22" s="7" t="s">
        <v>0</v>
      </c>
      <c r="AJ22" s="7"/>
      <c r="AK22" s="6"/>
      <c r="AL22" s="7" t="s">
        <v>0</v>
      </c>
      <c r="AM22" s="7"/>
      <c r="AN22" s="6"/>
      <c r="AO22" s="7" t="s">
        <v>0</v>
      </c>
      <c r="AP22" s="7"/>
      <c r="AQ22" s="6"/>
      <c r="AR22" s="7" t="s">
        <v>0</v>
      </c>
      <c r="AS22" s="7"/>
      <c r="AT22" s="7"/>
      <c r="AU22" s="6"/>
      <c r="AV22" s="7" t="s">
        <v>0</v>
      </c>
      <c r="AW22" s="7"/>
      <c r="AX22" s="13"/>
    </row>
    <row r="23" spans="1:55" ht="33" customHeight="1" x14ac:dyDescent="0.2">
      <c r="A23" s="206"/>
      <c r="B23" s="207"/>
      <c r="C23" s="14"/>
      <c r="D23" s="108"/>
      <c r="F23" s="33"/>
      <c r="G23" s="14"/>
      <c r="H23" s="14"/>
      <c r="I23" s="33"/>
      <c r="J23" s="14"/>
      <c r="K23" s="14"/>
      <c r="L23" s="33"/>
      <c r="M23" s="14"/>
      <c r="N23" s="14"/>
      <c r="O23" s="14"/>
      <c r="P23" s="33"/>
      <c r="Q23" s="14"/>
      <c r="S23" s="33"/>
      <c r="T23" s="14"/>
      <c r="U23" s="14"/>
      <c r="V23" s="91"/>
      <c r="W23" s="14"/>
      <c r="X23" s="14"/>
      <c r="Y23" s="33"/>
      <c r="Z23" s="14"/>
      <c r="AA23" s="14"/>
      <c r="AB23" s="14"/>
      <c r="AC23" s="33"/>
      <c r="AD23" s="14"/>
      <c r="AE23" s="14"/>
      <c r="AF23" s="33"/>
      <c r="AG23" s="14"/>
      <c r="AH23" s="14"/>
      <c r="AI23" s="33"/>
      <c r="AJ23" s="14"/>
      <c r="AK23" s="14"/>
      <c r="AL23" s="33"/>
      <c r="AM23" s="14"/>
      <c r="AN23" s="14"/>
      <c r="AO23" s="33"/>
      <c r="AP23" s="14"/>
      <c r="AQ23" s="14"/>
      <c r="AR23" s="33"/>
      <c r="AS23" s="14"/>
      <c r="AT23" s="14"/>
      <c r="AU23" s="14"/>
      <c r="AV23" s="33"/>
      <c r="AW23" s="14"/>
      <c r="AX23" s="20"/>
    </row>
    <row r="24" spans="1:55" s="6" customFormat="1" ht="33" customHeight="1" x14ac:dyDescent="0.2">
      <c r="A24" s="206"/>
      <c r="B24" s="207"/>
      <c r="C24" s="14"/>
      <c r="D24" s="108"/>
      <c r="E24" s="1"/>
      <c r="F24" s="33"/>
      <c r="G24" s="14"/>
      <c r="H24" s="14"/>
      <c r="I24" s="33"/>
      <c r="J24" s="14"/>
      <c r="K24" s="14"/>
      <c r="L24" s="33"/>
      <c r="M24" s="14"/>
      <c r="N24" s="14"/>
      <c r="O24" s="14"/>
      <c r="P24" s="33"/>
      <c r="Q24" s="14"/>
      <c r="R24" s="1"/>
      <c r="S24" s="33"/>
      <c r="T24" s="14"/>
      <c r="U24" s="14"/>
      <c r="V24" s="91"/>
      <c r="W24" s="14"/>
      <c r="X24" s="14"/>
      <c r="Y24" s="33"/>
      <c r="Z24" s="14"/>
      <c r="AA24" s="14"/>
      <c r="AB24" s="14"/>
      <c r="AC24" s="33"/>
      <c r="AD24" s="14"/>
      <c r="AE24" s="14"/>
      <c r="AF24" s="33"/>
      <c r="AG24" s="14"/>
      <c r="AH24" s="14"/>
      <c r="AI24" s="33"/>
      <c r="AJ24" s="14"/>
      <c r="AK24" s="14"/>
      <c r="AL24" s="33"/>
      <c r="AM24" s="14"/>
      <c r="AN24" s="14"/>
      <c r="AO24" s="33"/>
      <c r="AP24" s="14"/>
      <c r="AQ24" s="14"/>
      <c r="AR24" s="33"/>
      <c r="AS24" s="14"/>
      <c r="AT24" s="14"/>
      <c r="AU24" s="14"/>
      <c r="AV24" s="33"/>
      <c r="AW24" s="14"/>
      <c r="AX24" s="20"/>
      <c r="AZ24" s="8"/>
    </row>
    <row r="25" spans="1:55" ht="16.5" customHeight="1" thickBot="1" x14ac:dyDescent="0.25">
      <c r="A25" s="123"/>
      <c r="B25" s="124"/>
      <c r="C25" s="17"/>
      <c r="D25" s="110"/>
      <c r="E25" s="16"/>
      <c r="F25" s="39">
        <f>SUM(F23:F24)</f>
        <v>0</v>
      </c>
      <c r="G25" s="17"/>
      <c r="H25" s="17"/>
      <c r="I25" s="39">
        <f>SUM(I23:I24)</f>
        <v>0</v>
      </c>
      <c r="J25" s="17"/>
      <c r="K25" s="17"/>
      <c r="L25" s="39">
        <f>SUM(L23:L24)</f>
        <v>0</v>
      </c>
      <c r="M25" s="17"/>
      <c r="N25" s="17"/>
      <c r="O25" s="17"/>
      <c r="P25" s="39">
        <f>SUM(P23:P24)</f>
        <v>0</v>
      </c>
      <c r="Q25" s="17"/>
      <c r="R25" s="16"/>
      <c r="S25" s="39">
        <f>SUM(S23:S24)</f>
        <v>0</v>
      </c>
      <c r="T25" s="17"/>
      <c r="U25" s="17"/>
      <c r="V25" s="92">
        <f>SUM(V23:V24)</f>
        <v>0</v>
      </c>
      <c r="W25" s="17"/>
      <c r="X25" s="17"/>
      <c r="Y25" s="39">
        <f>SUM(Y23:Y24)</f>
        <v>0</v>
      </c>
      <c r="Z25" s="17"/>
      <c r="AA25" s="17"/>
      <c r="AB25" s="17"/>
      <c r="AC25" s="39">
        <f>SUM(AC23:AC24)</f>
        <v>0</v>
      </c>
      <c r="AD25" s="17"/>
      <c r="AE25" s="17"/>
      <c r="AF25" s="39">
        <f>SUM(AF23:AF24)</f>
        <v>0</v>
      </c>
      <c r="AG25" s="17"/>
      <c r="AH25" s="17"/>
      <c r="AI25" s="39">
        <f>SUM(AI23:AI24)</f>
        <v>0</v>
      </c>
      <c r="AJ25" s="17"/>
      <c r="AK25" s="17"/>
      <c r="AL25" s="39">
        <f>SUM(AL23:AL24)</f>
        <v>0</v>
      </c>
      <c r="AM25" s="17"/>
      <c r="AN25" s="17"/>
      <c r="AO25" s="39">
        <f>SUM(AO23:AO24)</f>
        <v>0</v>
      </c>
      <c r="AP25" s="17"/>
      <c r="AQ25" s="17"/>
      <c r="AR25" s="39">
        <f>SUM(AR23:AR24)</f>
        <v>0</v>
      </c>
      <c r="AS25" s="17"/>
      <c r="AT25" s="17"/>
      <c r="AU25" s="17"/>
      <c r="AV25" s="39">
        <f>SUM(AV23:AV24)</f>
        <v>0</v>
      </c>
      <c r="AW25" s="17"/>
      <c r="AX25" s="40">
        <f>SUM(C25:AV25)</f>
        <v>0</v>
      </c>
    </row>
    <row r="26" spans="1:55" ht="16.5" customHeight="1" thickBot="1" x14ac:dyDescent="0.25">
      <c r="A26" s="121"/>
      <c r="B26" s="121"/>
    </row>
    <row r="27" spans="1:55" s="6" customFormat="1" ht="16.5" customHeight="1" x14ac:dyDescent="0.2">
      <c r="A27" s="114" t="s">
        <v>97</v>
      </c>
      <c r="B27" s="115"/>
      <c r="C27" s="10"/>
      <c r="D27" s="105"/>
      <c r="E27" s="11" t="str">
        <f>E21</f>
        <v>Investeringssteun voor kmo's</v>
      </c>
      <c r="F27" s="10"/>
      <c r="G27" s="10"/>
      <c r="H27" s="11" t="str">
        <f>H21</f>
        <v>Consultancysteun voor kmo's</v>
      </c>
      <c r="I27" s="10"/>
      <c r="J27" s="10"/>
      <c r="K27" s="11" t="str">
        <f>K21</f>
        <v>Kmo-steun ten behoeve van deelneming aan beurzen</v>
      </c>
      <c r="L27" s="10"/>
      <c r="M27" s="10"/>
      <c r="N27" s="10"/>
      <c r="O27" s="11" t="str">
        <f>O21</f>
        <v>Fundamenteel onderzoek</v>
      </c>
      <c r="P27" s="10"/>
      <c r="Q27" s="10"/>
      <c r="R27" s="11" t="str">
        <f>R21</f>
        <v>Industrieel onderzoek</v>
      </c>
      <c r="S27" s="10"/>
      <c r="T27" s="10"/>
      <c r="U27" s="11" t="str">
        <f>U21</f>
        <v>Experimentele ontwikkeling</v>
      </c>
      <c r="V27" s="10"/>
      <c r="W27" s="10"/>
      <c r="X27" s="11" t="str">
        <f>X21</f>
        <v>Haalbaarheidsstudies</v>
      </c>
      <c r="Y27" s="10"/>
      <c r="Z27" s="10"/>
      <c r="AA27" s="10"/>
      <c r="AB27" s="11" t="str">
        <f>AB21</f>
        <v>Investeringsteun voor onderzoeksinfrastructuur</v>
      </c>
      <c r="AC27" s="10"/>
      <c r="AD27" s="10"/>
      <c r="AE27" s="11" t="str">
        <f>AE21</f>
        <v>Investeringssteun voor test- en experimenteerinfrastructuur</v>
      </c>
      <c r="AF27" s="10"/>
      <c r="AG27" s="10"/>
      <c r="AH27" s="11" t="str">
        <f>AH21</f>
        <v>Steun voor innovatieclusters</v>
      </c>
      <c r="AI27" s="10"/>
      <c r="AJ27" s="10"/>
      <c r="AK27" s="11" t="str">
        <f>AK21</f>
        <v>Innovatiesteun voor kmo's</v>
      </c>
      <c r="AL27" s="10"/>
      <c r="AM27" s="10"/>
      <c r="AN27" s="11" t="str">
        <f>AN21</f>
        <v>Steun voor proces- en organisatie-innovatie</v>
      </c>
      <c r="AO27" s="10"/>
      <c r="AP27" s="10"/>
      <c r="AQ27" s="11" t="str">
        <f>AQ21</f>
        <v>Opleidingssteun</v>
      </c>
      <c r="AR27" s="10"/>
      <c r="AS27" s="10"/>
      <c r="AT27" s="10"/>
      <c r="AU27" s="11" t="str">
        <f>AU21</f>
        <v>Overige projectkosten</v>
      </c>
      <c r="AV27" s="10"/>
      <c r="AW27" s="10"/>
      <c r="AX27" s="12"/>
      <c r="AZ27" s="8"/>
    </row>
    <row r="28" spans="1:55" ht="16.5" customHeight="1" x14ac:dyDescent="0.2">
      <c r="A28" s="116"/>
      <c r="B28" s="113"/>
      <c r="C28" s="7"/>
      <c r="D28" s="106"/>
      <c r="E28" s="6"/>
      <c r="F28" s="7" t="s">
        <v>0</v>
      </c>
      <c r="G28" s="7"/>
      <c r="H28" s="6"/>
      <c r="I28" s="7" t="s">
        <v>0</v>
      </c>
      <c r="J28" s="7"/>
      <c r="K28" s="6"/>
      <c r="L28" s="7" t="s">
        <v>0</v>
      </c>
      <c r="M28" s="7"/>
      <c r="N28" s="7"/>
      <c r="O28" s="6"/>
      <c r="P28" s="7" t="s">
        <v>0</v>
      </c>
      <c r="Q28" s="7"/>
      <c r="R28" s="6"/>
      <c r="S28" s="7" t="s">
        <v>0</v>
      </c>
      <c r="T28" s="7"/>
      <c r="U28" s="6"/>
      <c r="V28" s="7" t="s">
        <v>0</v>
      </c>
      <c r="W28" s="7"/>
      <c r="X28" s="6"/>
      <c r="Y28" s="7" t="s">
        <v>0</v>
      </c>
      <c r="Z28" s="7"/>
      <c r="AA28" s="7"/>
      <c r="AB28" s="6"/>
      <c r="AC28" s="7" t="s">
        <v>0</v>
      </c>
      <c r="AD28" s="7"/>
      <c r="AE28" s="6"/>
      <c r="AF28" s="7" t="s">
        <v>0</v>
      </c>
      <c r="AG28" s="7"/>
      <c r="AH28" s="6"/>
      <c r="AI28" s="7" t="s">
        <v>0</v>
      </c>
      <c r="AJ28" s="7"/>
      <c r="AK28" s="6"/>
      <c r="AL28" s="7" t="s">
        <v>0</v>
      </c>
      <c r="AM28" s="7"/>
      <c r="AN28" s="6"/>
      <c r="AO28" s="7" t="s">
        <v>0</v>
      </c>
      <c r="AP28" s="7"/>
      <c r="AQ28" s="6"/>
      <c r="AR28" s="7" t="s">
        <v>0</v>
      </c>
      <c r="AS28" s="7"/>
      <c r="AT28" s="7"/>
      <c r="AU28" s="6"/>
      <c r="AV28" s="7" t="s">
        <v>0</v>
      </c>
      <c r="AW28" s="7"/>
      <c r="AX28" s="13"/>
    </row>
    <row r="29" spans="1:55" ht="33" customHeight="1" x14ac:dyDescent="0.2">
      <c r="A29" s="206"/>
      <c r="B29" s="207"/>
      <c r="C29" s="14"/>
      <c r="D29" s="108"/>
      <c r="F29" s="33"/>
      <c r="G29" s="14"/>
      <c r="H29" s="14"/>
      <c r="I29" s="33"/>
      <c r="J29" s="14"/>
      <c r="K29" s="14"/>
      <c r="L29" s="33"/>
      <c r="M29" s="14"/>
      <c r="N29" s="14"/>
      <c r="O29" s="14"/>
      <c r="P29" s="33"/>
      <c r="Q29" s="14"/>
      <c r="S29" s="33"/>
      <c r="T29" s="14"/>
      <c r="U29" s="14"/>
      <c r="V29" s="33"/>
      <c r="W29" s="14"/>
      <c r="X29" s="14"/>
      <c r="Y29" s="33"/>
      <c r="Z29" s="14"/>
      <c r="AA29" s="14"/>
      <c r="AB29" s="14"/>
      <c r="AC29" s="33"/>
      <c r="AD29" s="14"/>
      <c r="AE29" s="14"/>
      <c r="AF29" s="33"/>
      <c r="AG29" s="14"/>
      <c r="AH29" s="14"/>
      <c r="AI29" s="33"/>
      <c r="AJ29" s="14"/>
      <c r="AK29" s="14"/>
      <c r="AL29" s="33"/>
      <c r="AM29" s="14"/>
      <c r="AN29" s="14"/>
      <c r="AO29" s="33"/>
      <c r="AP29" s="14"/>
      <c r="AQ29" s="14"/>
      <c r="AR29" s="33"/>
      <c r="AS29" s="14"/>
      <c r="AT29" s="14"/>
      <c r="AU29" s="14"/>
      <c r="AV29" s="33"/>
      <c r="AW29" s="14"/>
      <c r="AX29" s="20"/>
    </row>
    <row r="30" spans="1:55" s="6" customFormat="1" ht="33" customHeight="1" x14ac:dyDescent="0.2">
      <c r="A30" s="206"/>
      <c r="B30" s="207"/>
      <c r="C30" s="14"/>
      <c r="D30" s="108"/>
      <c r="E30" s="1"/>
      <c r="F30" s="33"/>
      <c r="G30" s="14"/>
      <c r="H30" s="14"/>
      <c r="I30" s="33"/>
      <c r="J30" s="14"/>
      <c r="K30" s="14"/>
      <c r="L30" s="33"/>
      <c r="M30" s="14"/>
      <c r="N30" s="14"/>
      <c r="O30" s="14"/>
      <c r="P30" s="33"/>
      <c r="Q30" s="14"/>
      <c r="R30" s="1"/>
      <c r="S30" s="33"/>
      <c r="T30" s="14"/>
      <c r="U30" s="14"/>
      <c r="V30" s="33"/>
      <c r="W30" s="14"/>
      <c r="X30" s="14"/>
      <c r="Y30" s="33"/>
      <c r="Z30" s="14"/>
      <c r="AA30" s="14"/>
      <c r="AB30" s="14"/>
      <c r="AC30" s="33"/>
      <c r="AD30" s="14"/>
      <c r="AE30" s="14"/>
      <c r="AF30" s="33"/>
      <c r="AG30" s="14"/>
      <c r="AH30" s="14"/>
      <c r="AI30" s="33"/>
      <c r="AJ30" s="14"/>
      <c r="AK30" s="14"/>
      <c r="AL30" s="33"/>
      <c r="AM30" s="14"/>
      <c r="AN30" s="14"/>
      <c r="AO30" s="33"/>
      <c r="AP30" s="14"/>
      <c r="AQ30" s="14"/>
      <c r="AR30" s="33"/>
      <c r="AS30" s="14"/>
      <c r="AT30" s="14"/>
      <c r="AU30" s="14"/>
      <c r="AV30" s="33"/>
      <c r="AW30" s="14"/>
      <c r="AX30" s="20"/>
      <c r="AZ30" s="8"/>
    </row>
    <row r="31" spans="1:55" ht="16.5" customHeight="1" thickBot="1" x14ac:dyDescent="0.25">
      <c r="A31" s="123"/>
      <c r="B31" s="124"/>
      <c r="C31" s="17"/>
      <c r="D31" s="110"/>
      <c r="E31" s="16"/>
      <c r="F31" s="39">
        <f>SUM(F29:F30)</f>
        <v>0</v>
      </c>
      <c r="G31" s="17"/>
      <c r="H31" s="17"/>
      <c r="I31" s="39">
        <f>SUM(I29:I30)</f>
        <v>0</v>
      </c>
      <c r="J31" s="17"/>
      <c r="K31" s="17"/>
      <c r="L31" s="39">
        <f>SUM(L29:L30)</f>
        <v>0</v>
      </c>
      <c r="M31" s="17"/>
      <c r="N31" s="17"/>
      <c r="O31" s="17"/>
      <c r="P31" s="39">
        <f>SUM(P29:P30)</f>
        <v>0</v>
      </c>
      <c r="Q31" s="17"/>
      <c r="R31" s="16"/>
      <c r="S31" s="39">
        <f>SUM(S29:S30)</f>
        <v>0</v>
      </c>
      <c r="T31" s="17"/>
      <c r="U31" s="17"/>
      <c r="V31" s="39">
        <f>SUM(V29:V30)</f>
        <v>0</v>
      </c>
      <c r="W31" s="17"/>
      <c r="X31" s="17"/>
      <c r="Y31" s="39">
        <f>SUM(Y29:Y30)</f>
        <v>0</v>
      </c>
      <c r="Z31" s="17"/>
      <c r="AA31" s="17"/>
      <c r="AB31" s="17"/>
      <c r="AC31" s="39">
        <f>SUM(AC29:AC30)</f>
        <v>0</v>
      </c>
      <c r="AD31" s="17"/>
      <c r="AE31" s="17"/>
      <c r="AF31" s="39">
        <f>SUM(AF29:AF30)</f>
        <v>0</v>
      </c>
      <c r="AG31" s="17"/>
      <c r="AH31" s="17"/>
      <c r="AI31" s="39">
        <f>SUM(AI29:AI30)</f>
        <v>0</v>
      </c>
      <c r="AJ31" s="17"/>
      <c r="AK31" s="17"/>
      <c r="AL31" s="39">
        <f>SUM(AL29:AL30)</f>
        <v>0</v>
      </c>
      <c r="AM31" s="17"/>
      <c r="AN31" s="17"/>
      <c r="AO31" s="39">
        <f>SUM(AO29:AO30)</f>
        <v>0</v>
      </c>
      <c r="AP31" s="17"/>
      <c r="AQ31" s="17"/>
      <c r="AR31" s="39">
        <f>SUM(AR29:AR30)</f>
        <v>0</v>
      </c>
      <c r="AS31" s="17"/>
      <c r="AT31" s="17"/>
      <c r="AU31" s="17"/>
      <c r="AV31" s="39">
        <f>SUM(AV29:AV30)</f>
        <v>0</v>
      </c>
      <c r="AW31" s="17"/>
      <c r="AX31" s="40">
        <f>SUM(C31:AV31)</f>
        <v>0</v>
      </c>
      <c r="AY31" s="168"/>
      <c r="AZ31" s="169"/>
      <c r="BA31" s="168"/>
      <c r="BB31" s="168"/>
      <c r="BC31" s="168"/>
    </row>
    <row r="32" spans="1:55" s="6" customFormat="1" ht="16.5" customHeight="1" thickBot="1" x14ac:dyDescent="0.25">
      <c r="A32" s="121"/>
      <c r="B32" s="121"/>
      <c r="C32" s="3"/>
      <c r="D32" s="104"/>
      <c r="E32" s="1"/>
      <c r="F32" s="3"/>
      <c r="G32" s="3"/>
      <c r="H32" s="1"/>
      <c r="I32" s="3"/>
      <c r="J32" s="3"/>
      <c r="K32" s="1"/>
      <c r="L32" s="3"/>
      <c r="M32" s="3"/>
      <c r="N32" s="3"/>
      <c r="O32" s="1"/>
      <c r="P32" s="3"/>
      <c r="Q32" s="3"/>
      <c r="R32" s="1"/>
      <c r="S32" s="3"/>
      <c r="T32" s="3"/>
      <c r="U32" s="1"/>
      <c r="V32" s="3"/>
      <c r="W32" s="3"/>
      <c r="X32" s="1"/>
      <c r="Y32" s="3"/>
      <c r="Z32" s="3"/>
      <c r="AA32" s="3"/>
      <c r="AB32" s="1"/>
      <c r="AC32" s="3"/>
      <c r="AD32" s="3"/>
      <c r="AE32" s="1"/>
      <c r="AF32" s="3"/>
      <c r="AG32" s="3"/>
      <c r="AH32" s="1"/>
      <c r="AI32" s="3"/>
      <c r="AJ32" s="3"/>
      <c r="AK32" s="1"/>
      <c r="AL32" s="3"/>
      <c r="AM32" s="3"/>
      <c r="AN32" s="1"/>
      <c r="AO32" s="3"/>
      <c r="AP32" s="3"/>
      <c r="AQ32" s="1"/>
      <c r="AR32" s="3"/>
      <c r="AS32" s="3"/>
      <c r="AT32" s="3"/>
      <c r="AU32" s="1"/>
      <c r="AV32" s="3"/>
      <c r="AW32" s="3"/>
      <c r="AX32" s="4"/>
      <c r="AZ32" s="8"/>
    </row>
    <row r="33" spans="1:55" s="6" customFormat="1" ht="16.5" customHeight="1" x14ac:dyDescent="0.2">
      <c r="A33" s="114" t="s">
        <v>98</v>
      </c>
      <c r="B33" s="115"/>
      <c r="C33" s="10"/>
      <c r="D33" s="105"/>
      <c r="E33" s="11" t="str">
        <f>E8</f>
        <v>Investeringssteun voor kmo's</v>
      </c>
      <c r="F33" s="10"/>
      <c r="G33" s="10"/>
      <c r="H33" s="11" t="str">
        <f>H8</f>
        <v>Consultancysteun voor kmo's</v>
      </c>
      <c r="I33" s="10"/>
      <c r="J33" s="10"/>
      <c r="K33" s="11" t="str">
        <f>K8</f>
        <v>Kmo-steun ten behoeve van deelneming aan beurzen</v>
      </c>
      <c r="L33" s="10"/>
      <c r="M33" s="10"/>
      <c r="N33" s="10"/>
      <c r="O33" s="11" t="str">
        <f>O8</f>
        <v>Fundamenteel onderzoek</v>
      </c>
      <c r="P33" s="10"/>
      <c r="Q33" s="10"/>
      <c r="R33" s="11" t="str">
        <f>R8</f>
        <v>Industrieel onderzoek</v>
      </c>
      <c r="S33" s="10"/>
      <c r="T33" s="10"/>
      <c r="U33" s="11" t="str">
        <f>U8</f>
        <v>Experimentele ontwikkeling</v>
      </c>
      <c r="V33" s="10"/>
      <c r="W33" s="10"/>
      <c r="X33" s="11" t="str">
        <f>X8</f>
        <v>Haalbaarheidsstudies</v>
      </c>
      <c r="Y33" s="10"/>
      <c r="Z33" s="10"/>
      <c r="AA33" s="10"/>
      <c r="AB33" s="11" t="str">
        <f>AB8</f>
        <v>Investeringsteun voor onderzoeksinfrastructuur</v>
      </c>
      <c r="AC33" s="10"/>
      <c r="AD33" s="10"/>
      <c r="AE33" s="11" t="str">
        <f>AE8</f>
        <v>Investeringssteun voor test- en experimenteerinfrastructuur</v>
      </c>
      <c r="AF33" s="10"/>
      <c r="AG33" s="10"/>
      <c r="AH33" s="11" t="str">
        <f>AH8</f>
        <v>Steun voor innovatieclusters</v>
      </c>
      <c r="AI33" s="10"/>
      <c r="AJ33" s="10"/>
      <c r="AK33" s="11" t="str">
        <f>AK8</f>
        <v>Innovatiesteun voor kmo's</v>
      </c>
      <c r="AL33" s="10"/>
      <c r="AM33" s="10"/>
      <c r="AN33" s="11" t="str">
        <f>AN8</f>
        <v>Steun voor proces- en organisatie-innovatie</v>
      </c>
      <c r="AO33" s="10"/>
      <c r="AP33" s="10"/>
      <c r="AQ33" s="11" t="str">
        <f>AQ8</f>
        <v>Opleidingssteun</v>
      </c>
      <c r="AR33" s="10"/>
      <c r="AS33" s="10"/>
      <c r="AT33" s="10"/>
      <c r="AU33" s="11" t="str">
        <f>AU8</f>
        <v>Overige projectkosten</v>
      </c>
      <c r="AV33" s="10"/>
      <c r="AW33" s="10"/>
      <c r="AX33" s="12"/>
      <c r="AZ33" s="8"/>
    </row>
    <row r="34" spans="1:55" ht="16.5" customHeight="1" x14ac:dyDescent="0.2">
      <c r="A34" s="116"/>
      <c r="B34" s="113"/>
      <c r="C34" s="7"/>
      <c r="D34" s="106"/>
      <c r="E34" s="6"/>
      <c r="F34" s="7" t="s">
        <v>0</v>
      </c>
      <c r="G34" s="7"/>
      <c r="H34" s="6"/>
      <c r="I34" s="7" t="s">
        <v>0</v>
      </c>
      <c r="J34" s="7"/>
      <c r="K34" s="6"/>
      <c r="L34" s="7" t="s">
        <v>0</v>
      </c>
      <c r="M34" s="7"/>
      <c r="N34" s="7"/>
      <c r="O34" s="6"/>
      <c r="P34" s="7" t="s">
        <v>0</v>
      </c>
      <c r="Q34" s="7"/>
      <c r="R34" s="6"/>
      <c r="S34" s="7" t="s">
        <v>0</v>
      </c>
      <c r="T34" s="7"/>
      <c r="U34" s="6"/>
      <c r="V34" s="7" t="s">
        <v>0</v>
      </c>
      <c r="W34" s="7"/>
      <c r="X34" s="6"/>
      <c r="Y34" s="7" t="s">
        <v>0</v>
      </c>
      <c r="Z34" s="7"/>
      <c r="AA34" s="7"/>
      <c r="AB34" s="6"/>
      <c r="AC34" s="7" t="s">
        <v>0</v>
      </c>
      <c r="AD34" s="7"/>
      <c r="AE34" s="6"/>
      <c r="AF34" s="7" t="s">
        <v>0</v>
      </c>
      <c r="AG34" s="7"/>
      <c r="AH34" s="6"/>
      <c r="AI34" s="7" t="s">
        <v>0</v>
      </c>
      <c r="AJ34" s="7"/>
      <c r="AK34" s="6"/>
      <c r="AL34" s="7" t="s">
        <v>0</v>
      </c>
      <c r="AM34" s="7"/>
      <c r="AN34" s="6"/>
      <c r="AO34" s="7" t="s">
        <v>0</v>
      </c>
      <c r="AP34" s="7"/>
      <c r="AQ34" s="6"/>
      <c r="AR34" s="7" t="s">
        <v>0</v>
      </c>
      <c r="AS34" s="7"/>
      <c r="AT34" s="7"/>
      <c r="AU34" s="6"/>
      <c r="AV34" s="7" t="s">
        <v>0</v>
      </c>
      <c r="AW34" s="7"/>
      <c r="AX34" s="13"/>
    </row>
    <row r="35" spans="1:55" ht="33" customHeight="1" x14ac:dyDescent="0.2">
      <c r="A35" s="206"/>
      <c r="B35" s="207"/>
      <c r="C35" s="14"/>
      <c r="D35" s="108"/>
      <c r="F35" s="33"/>
      <c r="G35" s="14"/>
      <c r="H35" s="14"/>
      <c r="I35" s="33"/>
      <c r="J35" s="14"/>
      <c r="K35" s="14"/>
      <c r="L35" s="33"/>
      <c r="M35" s="14"/>
      <c r="N35" s="14"/>
      <c r="O35" s="14"/>
      <c r="P35" s="33"/>
      <c r="Q35" s="14"/>
      <c r="S35" s="33"/>
      <c r="T35" s="14"/>
      <c r="U35" s="14"/>
      <c r="V35" s="91"/>
      <c r="W35" s="14"/>
      <c r="X35" s="14"/>
      <c r="Y35" s="33"/>
      <c r="Z35" s="14"/>
      <c r="AA35" s="14"/>
      <c r="AB35" s="14"/>
      <c r="AC35" s="33"/>
      <c r="AD35" s="14"/>
      <c r="AE35" s="14"/>
      <c r="AF35" s="33"/>
      <c r="AG35" s="14"/>
      <c r="AH35" s="14"/>
      <c r="AI35" s="33"/>
      <c r="AJ35" s="14"/>
      <c r="AK35" s="14"/>
      <c r="AL35" s="33"/>
      <c r="AM35" s="14"/>
      <c r="AN35" s="14"/>
      <c r="AO35" s="33"/>
      <c r="AP35" s="14"/>
      <c r="AQ35" s="14"/>
      <c r="AR35" s="33"/>
      <c r="AS35" s="14"/>
      <c r="AT35" s="14"/>
      <c r="AU35" s="14"/>
      <c r="AV35" s="33"/>
      <c r="AW35" s="14"/>
      <c r="AX35" s="20"/>
    </row>
    <row r="36" spans="1:55" s="6" customFormat="1" ht="33" customHeight="1" x14ac:dyDescent="0.2">
      <c r="A36" s="206"/>
      <c r="B36" s="207"/>
      <c r="C36" s="14"/>
      <c r="D36" s="108"/>
      <c r="E36" s="1"/>
      <c r="F36" s="33"/>
      <c r="G36" s="14"/>
      <c r="H36" s="14"/>
      <c r="I36" s="33"/>
      <c r="J36" s="14"/>
      <c r="K36" s="14"/>
      <c r="L36" s="33"/>
      <c r="M36" s="14"/>
      <c r="N36" s="14"/>
      <c r="O36" s="14"/>
      <c r="P36" s="33"/>
      <c r="Q36" s="14"/>
      <c r="R36" s="1"/>
      <c r="S36" s="33"/>
      <c r="T36" s="14"/>
      <c r="U36" s="14"/>
      <c r="V36" s="91"/>
      <c r="W36" s="14"/>
      <c r="X36" s="14"/>
      <c r="Y36" s="33"/>
      <c r="Z36" s="14"/>
      <c r="AA36" s="14"/>
      <c r="AB36" s="14"/>
      <c r="AC36" s="33"/>
      <c r="AD36" s="14"/>
      <c r="AE36" s="14"/>
      <c r="AF36" s="33"/>
      <c r="AG36" s="14"/>
      <c r="AH36" s="14"/>
      <c r="AI36" s="33"/>
      <c r="AJ36" s="14"/>
      <c r="AK36" s="14"/>
      <c r="AL36" s="33"/>
      <c r="AM36" s="14"/>
      <c r="AN36" s="14"/>
      <c r="AO36" s="33"/>
      <c r="AP36" s="14"/>
      <c r="AQ36" s="14"/>
      <c r="AR36" s="33"/>
      <c r="AS36" s="14"/>
      <c r="AT36" s="14"/>
      <c r="AU36" s="14"/>
      <c r="AV36" s="33"/>
      <c r="AW36" s="14"/>
      <c r="AX36" s="20"/>
      <c r="AZ36" s="8"/>
    </row>
    <row r="37" spans="1:55" ht="16.5" customHeight="1" thickBot="1" x14ac:dyDescent="0.25">
      <c r="A37" s="123"/>
      <c r="B37" s="124"/>
      <c r="C37" s="17"/>
      <c r="D37" s="110"/>
      <c r="E37" s="16"/>
      <c r="F37" s="39">
        <f>SUM(F35:F36)</f>
        <v>0</v>
      </c>
      <c r="G37" s="17"/>
      <c r="H37" s="17"/>
      <c r="I37" s="39">
        <f>SUM(I35:I36)</f>
        <v>0</v>
      </c>
      <c r="J37" s="17"/>
      <c r="K37" s="17"/>
      <c r="L37" s="39">
        <f>SUM(L35:L36)</f>
        <v>0</v>
      </c>
      <c r="M37" s="17"/>
      <c r="N37" s="17"/>
      <c r="O37" s="17"/>
      <c r="P37" s="39">
        <f>SUM(P35:P36)</f>
        <v>0</v>
      </c>
      <c r="Q37" s="17"/>
      <c r="R37" s="16"/>
      <c r="S37" s="39">
        <f>SUM(S35:S36)</f>
        <v>0</v>
      </c>
      <c r="T37" s="17"/>
      <c r="U37" s="17"/>
      <c r="V37" s="92">
        <f>SUM(V35:V36)</f>
        <v>0</v>
      </c>
      <c r="W37" s="17"/>
      <c r="X37" s="17"/>
      <c r="Y37" s="39">
        <f>SUM(Y35:Y36)</f>
        <v>0</v>
      </c>
      <c r="Z37" s="17"/>
      <c r="AA37" s="17"/>
      <c r="AB37" s="17"/>
      <c r="AC37" s="39">
        <f>SUM(AC35:AC36)</f>
        <v>0</v>
      </c>
      <c r="AD37" s="17"/>
      <c r="AE37" s="17"/>
      <c r="AF37" s="39">
        <f>SUM(AF35:AF36)</f>
        <v>0</v>
      </c>
      <c r="AG37" s="17"/>
      <c r="AH37" s="17"/>
      <c r="AI37" s="39">
        <f>SUM(AI35:AI36)</f>
        <v>0</v>
      </c>
      <c r="AJ37" s="17"/>
      <c r="AK37" s="17"/>
      <c r="AL37" s="39">
        <f>SUM(AL35:AL36)</f>
        <v>0</v>
      </c>
      <c r="AM37" s="17"/>
      <c r="AN37" s="17"/>
      <c r="AO37" s="39">
        <f>SUM(AO35:AO36)</f>
        <v>0</v>
      </c>
      <c r="AP37" s="17"/>
      <c r="AQ37" s="17"/>
      <c r="AR37" s="39">
        <f>SUM(AR35:AR36)</f>
        <v>0</v>
      </c>
      <c r="AS37" s="17"/>
      <c r="AT37" s="17"/>
      <c r="AU37" s="17"/>
      <c r="AV37" s="39">
        <f>SUM(AV35:AV36)</f>
        <v>0</v>
      </c>
      <c r="AW37" s="17"/>
      <c r="AX37" s="40">
        <f>SUM(C37:AV37)</f>
        <v>0</v>
      </c>
      <c r="AY37" s="168"/>
      <c r="AZ37" s="169"/>
      <c r="BA37" s="168"/>
      <c r="BB37" s="168"/>
      <c r="BC37" s="168"/>
    </row>
    <row r="38" spans="1:55" s="6" customFormat="1" ht="16.5" customHeight="1" thickBot="1" x14ac:dyDescent="0.25">
      <c r="C38" s="7"/>
      <c r="D38" s="106"/>
      <c r="F38" s="7"/>
      <c r="G38" s="7"/>
      <c r="H38" s="7"/>
      <c r="I38" s="7"/>
      <c r="J38" s="7"/>
      <c r="K38" s="7"/>
      <c r="L38" s="7"/>
      <c r="M38" s="7"/>
      <c r="N38" s="7"/>
      <c r="O38" s="7"/>
      <c r="P38" s="7"/>
      <c r="Q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4"/>
      <c r="AZ38" s="8"/>
    </row>
    <row r="39" spans="1:55" s="21" customFormat="1" ht="16.5" customHeight="1" thickBot="1" x14ac:dyDescent="0.3">
      <c r="A39" s="22" t="s">
        <v>30</v>
      </c>
      <c r="B39" s="23"/>
      <c r="C39" s="25"/>
      <c r="D39" s="111"/>
      <c r="E39" s="24"/>
      <c r="F39" s="41">
        <f>F13+F19+F25+F31+F37</f>
        <v>0</v>
      </c>
      <c r="G39" s="25"/>
      <c r="H39" s="25"/>
      <c r="I39" s="41">
        <f>I13+I19+I25+I31+I37</f>
        <v>0</v>
      </c>
      <c r="J39" s="25"/>
      <c r="K39" s="25"/>
      <c r="L39" s="41">
        <f>L13+L19+L25+L31+L37</f>
        <v>0</v>
      </c>
      <c r="M39" s="25"/>
      <c r="N39" s="25"/>
      <c r="O39" s="25"/>
      <c r="P39" s="41">
        <f>P13+P19+P25+P31+P37</f>
        <v>0</v>
      </c>
      <c r="Q39" s="25"/>
      <c r="R39" s="24"/>
      <c r="S39" s="41">
        <f>S13+S19+S25+S31+S37</f>
        <v>0</v>
      </c>
      <c r="T39" s="25"/>
      <c r="U39" s="25"/>
      <c r="V39" s="41">
        <f>V13+V19+V25+V31+V37</f>
        <v>0</v>
      </c>
      <c r="W39" s="25"/>
      <c r="X39" s="25"/>
      <c r="Y39" s="41">
        <f>Y13+Y19+Y25+Y31+Y37</f>
        <v>0</v>
      </c>
      <c r="Z39" s="25"/>
      <c r="AA39" s="25"/>
      <c r="AB39" s="25"/>
      <c r="AC39" s="41">
        <f>AC13+AC19+AC25+AC31+AC37</f>
        <v>0</v>
      </c>
      <c r="AD39" s="25"/>
      <c r="AE39" s="25"/>
      <c r="AF39" s="41">
        <f>AF13+AF19+AF25+AF31+AF37</f>
        <v>0</v>
      </c>
      <c r="AG39" s="25"/>
      <c r="AH39" s="25"/>
      <c r="AI39" s="41">
        <f>AI13+AI19+AI25+AI31+AI37</f>
        <v>0</v>
      </c>
      <c r="AJ39" s="25"/>
      <c r="AK39" s="25"/>
      <c r="AL39" s="41">
        <f>AL13+AL19+AL25+AL31+AL37</f>
        <v>0</v>
      </c>
      <c r="AM39" s="25"/>
      <c r="AN39" s="25"/>
      <c r="AO39" s="41">
        <f>AO13+AO19+AO25+AO31+AO37</f>
        <v>0</v>
      </c>
      <c r="AP39" s="25"/>
      <c r="AQ39" s="25"/>
      <c r="AR39" s="41">
        <f>AR13+AR19+AR25+AR31+AR37</f>
        <v>0</v>
      </c>
      <c r="AS39" s="25"/>
      <c r="AT39" s="25"/>
      <c r="AU39" s="25"/>
      <c r="AV39" s="41">
        <f>AV13+AV19+AV25+AV31+AV37</f>
        <v>0</v>
      </c>
      <c r="AW39" s="25"/>
      <c r="AX39" s="176">
        <f>SUM(C39:AV39)</f>
        <v>0</v>
      </c>
      <c r="AZ39" s="26"/>
    </row>
    <row r="40" spans="1:55" s="6" customFormat="1" ht="16.5" customHeight="1" thickBot="1" x14ac:dyDescent="0.3">
      <c r="A40" s="27"/>
      <c r="B40" s="27"/>
      <c r="C40" s="15"/>
      <c r="D40" s="112"/>
      <c r="F40" s="15"/>
      <c r="G40" s="15"/>
      <c r="H40" s="15"/>
      <c r="I40" s="15"/>
      <c r="J40" s="15"/>
      <c r="K40" s="15"/>
      <c r="L40" s="15"/>
      <c r="M40" s="15"/>
      <c r="N40" s="15"/>
      <c r="O40" s="15"/>
      <c r="P40" s="15"/>
      <c r="Q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28"/>
      <c r="AZ40" s="8"/>
    </row>
    <row r="41" spans="1:55" s="21" customFormat="1" ht="105" customHeight="1" x14ac:dyDescent="0.25">
      <c r="A41" s="208" t="s">
        <v>147</v>
      </c>
      <c r="B41" s="209"/>
      <c r="C41" s="170"/>
      <c r="D41" s="171"/>
      <c r="E41" s="1"/>
      <c r="F41" s="170"/>
      <c r="G41" s="170"/>
      <c r="H41" s="1"/>
      <c r="I41" s="170"/>
      <c r="J41" s="3"/>
      <c r="K41" s="1"/>
      <c r="L41" s="170"/>
      <c r="M41" s="3"/>
      <c r="N41" s="3"/>
      <c r="O41" s="1"/>
      <c r="P41" s="170"/>
      <c r="Q41" s="3"/>
      <c r="R41" s="1"/>
      <c r="S41" s="170"/>
      <c r="T41" s="170"/>
      <c r="U41" s="1"/>
      <c r="V41" s="170"/>
      <c r="W41" s="3"/>
      <c r="X41" s="1"/>
      <c r="Y41" s="170"/>
      <c r="Z41" s="3"/>
      <c r="AA41" s="3"/>
      <c r="AB41" s="1"/>
      <c r="AC41" s="170"/>
      <c r="AD41" s="3"/>
      <c r="AE41" s="1"/>
      <c r="AF41" s="170"/>
      <c r="AG41" s="3"/>
      <c r="AH41" s="1"/>
      <c r="AI41" s="170"/>
      <c r="AJ41" s="3"/>
      <c r="AK41" s="1"/>
      <c r="AL41" s="170"/>
      <c r="AM41" s="3"/>
      <c r="AN41" s="1"/>
      <c r="AO41" s="170"/>
      <c r="AP41" s="3"/>
      <c r="AQ41" s="1"/>
      <c r="AR41" s="170"/>
      <c r="AS41" s="3"/>
      <c r="AT41" s="3"/>
      <c r="AU41" s="1"/>
      <c r="AV41" s="170"/>
      <c r="AW41" s="3"/>
      <c r="AX41" s="4"/>
      <c r="AZ41" s="26"/>
    </row>
    <row r="42" spans="1:55" s="6" customFormat="1" ht="42" customHeight="1" x14ac:dyDescent="0.2">
      <c r="A42" s="212"/>
      <c r="B42" s="213"/>
      <c r="C42" s="3"/>
      <c r="D42" s="104"/>
      <c r="E42" s="1"/>
      <c r="F42" s="3"/>
      <c r="G42" s="3"/>
      <c r="H42" s="1"/>
      <c r="I42" s="3"/>
      <c r="J42" s="172"/>
      <c r="K42" s="1"/>
      <c r="L42" s="3"/>
      <c r="M42" s="172"/>
      <c r="N42" s="172"/>
      <c r="O42" s="1"/>
      <c r="P42" s="3"/>
      <c r="Q42" s="172"/>
      <c r="R42" s="1"/>
      <c r="S42" s="3"/>
      <c r="T42" s="3"/>
      <c r="U42" s="1"/>
      <c r="V42" s="3"/>
      <c r="W42" s="172"/>
      <c r="X42" s="1"/>
      <c r="Y42" s="3"/>
      <c r="Z42" s="172"/>
      <c r="AA42" s="172"/>
      <c r="AB42" s="1"/>
      <c r="AC42" s="3"/>
      <c r="AD42" s="172"/>
      <c r="AE42" s="1"/>
      <c r="AF42" s="3"/>
      <c r="AG42" s="172"/>
      <c r="AH42" s="1"/>
      <c r="AI42" s="3"/>
      <c r="AJ42" s="172"/>
      <c r="AK42" s="1"/>
      <c r="AL42" s="3"/>
      <c r="AM42" s="172"/>
      <c r="AN42" s="1"/>
      <c r="AO42" s="3"/>
      <c r="AP42" s="172"/>
      <c r="AQ42" s="1"/>
      <c r="AR42" s="3"/>
      <c r="AS42" s="172"/>
      <c r="AT42" s="172"/>
      <c r="AU42" s="1"/>
      <c r="AV42" s="3"/>
      <c r="AW42" s="172"/>
      <c r="AX42" s="4"/>
      <c r="AY42" s="29"/>
      <c r="AZ42" s="8"/>
    </row>
    <row r="43" spans="1:55" ht="42" customHeight="1" x14ac:dyDescent="0.2">
      <c r="A43" s="212"/>
      <c r="B43" s="213"/>
    </row>
    <row r="44" spans="1:55" ht="42" customHeight="1" x14ac:dyDescent="0.2">
      <c r="A44" s="212"/>
      <c r="B44" s="213"/>
      <c r="AX44" s="173"/>
    </row>
    <row r="45" spans="1:55" ht="42" customHeight="1" thickBot="1" x14ac:dyDescent="0.25">
      <c r="A45" s="214"/>
      <c r="B45" s="215"/>
    </row>
    <row r="46" spans="1:55" ht="15.6" customHeight="1" x14ac:dyDescent="0.2"/>
    <row r="47" spans="1:55" ht="15.6" customHeight="1" x14ac:dyDescent="0.2"/>
    <row r="48" spans="1:55" ht="15.6" customHeight="1" x14ac:dyDescent="0.2"/>
  </sheetData>
  <sheetProtection selectLockedCells="1"/>
  <mergeCells count="48">
    <mergeCell ref="A41:B41"/>
    <mergeCell ref="A42:B45"/>
    <mergeCell ref="A23:B23"/>
    <mergeCell ref="A24:B24"/>
    <mergeCell ref="A29:B29"/>
    <mergeCell ref="A30:B30"/>
    <mergeCell ref="A35:B35"/>
    <mergeCell ref="A36:B36"/>
    <mergeCell ref="AU6:AV6"/>
    <mergeCell ref="A10:B10"/>
    <mergeCell ref="A11:B11"/>
    <mergeCell ref="A12:B12"/>
    <mergeCell ref="A17:B17"/>
    <mergeCell ref="AN6:AO6"/>
    <mergeCell ref="AQ6:AR6"/>
    <mergeCell ref="A18:B18"/>
    <mergeCell ref="AB6:AC6"/>
    <mergeCell ref="AE6:AF6"/>
    <mergeCell ref="AH6:AI6"/>
    <mergeCell ref="AK6:AL6"/>
    <mergeCell ref="A5:B6"/>
    <mergeCell ref="E5:F5"/>
    <mergeCell ref="H5:I5"/>
    <mergeCell ref="K5:L5"/>
    <mergeCell ref="O5:P5"/>
    <mergeCell ref="R5:S5"/>
    <mergeCell ref="AN5:AO5"/>
    <mergeCell ref="AQ5:AR5"/>
    <mergeCell ref="AU5:AV5"/>
    <mergeCell ref="E6:F6"/>
    <mergeCell ref="H6:I6"/>
    <mergeCell ref="K6:L6"/>
    <mergeCell ref="O6:P6"/>
    <mergeCell ref="R6:S6"/>
    <mergeCell ref="U6:V6"/>
    <mergeCell ref="X6:Y6"/>
    <mergeCell ref="U5:V5"/>
    <mergeCell ref="X5:Y5"/>
    <mergeCell ref="AB5:AC5"/>
    <mergeCell ref="AE5:AF5"/>
    <mergeCell ref="AH5:AI5"/>
    <mergeCell ref="AK5:AL5"/>
    <mergeCell ref="AS1:AS3"/>
    <mergeCell ref="D1:D3"/>
    <mergeCell ref="M1:M3"/>
    <mergeCell ref="N1:N3"/>
    <mergeCell ref="Z1:Z3"/>
    <mergeCell ref="AA1:AA3"/>
  </mergeCells>
  <dataValidations count="1">
    <dataValidation type="list" allowBlank="1" showInputMessage="1" showErrorMessage="1" sqref="B3" xr:uid="{6C064653-16F9-463E-84D7-2A7A52F76A13}">
      <formula1>"KB,MB,GB,KIS"</formula1>
    </dataValidation>
  </dataValidations>
  <printOptions horizontalCentered="1"/>
  <pageMargins left="0.19685039370078741" right="0.19685039370078741" top="0.6692913385826772" bottom="0.39370078740157483" header="0" footer="0"/>
  <pageSetup paperSize="8" scale="51" orientation="landscape" horizontalDpi="4294967292" verticalDpi="300" r:id="rId1"/>
  <headerFooter alignWithMargins="0">
    <oddHeader>&amp;C&amp;A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192404307D64428053CE7B36EF07AA" ma:contentTypeVersion="4" ma:contentTypeDescription="Een nieuw document maken." ma:contentTypeScope="" ma:versionID="8cfd5245a29e837c76b7907f297361a3">
  <xsd:schema xmlns:xsd="http://www.w3.org/2001/XMLSchema" xmlns:xs="http://www.w3.org/2001/XMLSchema" xmlns:p="http://schemas.microsoft.com/office/2006/metadata/properties" xmlns:ns2="d545586d-c9c1-4c47-baa4-4b19c1c5fde5" targetNamespace="http://schemas.microsoft.com/office/2006/metadata/properties" ma:root="true" ma:fieldsID="e9f82446f9b37d943b14bc004ec9e55e" ns2:_="">
    <xsd:import namespace="d545586d-c9c1-4c47-baa4-4b19c1c5fd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5586d-c9c1-4c47-baa4-4b19c1c5fd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98D444-E9A2-4B26-B817-4AC5372C9A53}">
  <ds:schemaRefs>
    <ds:schemaRef ds:uri="http://schemas.microsoft.com/sharepoint/v3/contenttype/forms"/>
  </ds:schemaRefs>
</ds:datastoreItem>
</file>

<file path=customXml/itemProps2.xml><?xml version="1.0" encoding="utf-8"?>
<ds:datastoreItem xmlns:ds="http://schemas.openxmlformats.org/officeDocument/2006/customXml" ds:itemID="{ADC86B97-FC6E-44F3-85F7-40CA46A9152F}">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545586d-c9c1-4c47-baa4-4b19c1c5fde5"/>
    <ds:schemaRef ds:uri="http://www.w3.org/XML/1998/namespace"/>
    <ds:schemaRef ds:uri="http://purl.org/dc/dcmitype/"/>
  </ds:schemaRefs>
</ds:datastoreItem>
</file>

<file path=customXml/itemProps3.xml><?xml version="1.0" encoding="utf-8"?>
<ds:datastoreItem xmlns:ds="http://schemas.openxmlformats.org/officeDocument/2006/customXml" ds:itemID="{2E252641-9564-4C34-BEEA-840352D74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45586d-c9c1-4c47-baa4-4b19c1c5fd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15</vt:i4>
      </vt:variant>
      <vt:variant>
        <vt:lpstr>Benoemde bereiken</vt:lpstr>
      </vt:variant>
      <vt:variant>
        <vt:i4>41</vt:i4>
      </vt:variant>
    </vt:vector>
  </HeadingPairs>
  <TitlesOfParts>
    <vt:vector size="56" baseType="lpstr">
      <vt:lpstr>Toelichting</vt:lpstr>
      <vt:lpstr>Totaal begroting</vt:lpstr>
      <vt:lpstr>Bijlage 1</vt:lpstr>
      <vt:lpstr>Bijlage 2</vt:lpstr>
      <vt:lpstr>Bijlage 3</vt:lpstr>
      <vt:lpstr>Penvoerder</vt:lpstr>
      <vt:lpstr>Deelnemer 2</vt:lpstr>
      <vt:lpstr>Deelnemer 3</vt:lpstr>
      <vt:lpstr>Deelnemer 4</vt:lpstr>
      <vt:lpstr>Deelnemer 5</vt:lpstr>
      <vt:lpstr>Deelnemer 6</vt:lpstr>
      <vt:lpstr>Deelnemer 7</vt:lpstr>
      <vt:lpstr>Deelnemer 8</vt:lpstr>
      <vt:lpstr>Deelnemer 9</vt:lpstr>
      <vt:lpstr>Deelnemer 10</vt:lpstr>
      <vt:lpstr>'Deelnemer 2'!Deelnemer_1</vt:lpstr>
      <vt:lpstr>'Deelnemer 3'!Deelnemer_1</vt:lpstr>
      <vt:lpstr>'Deelnemer 4'!Deelnemer_1</vt:lpstr>
      <vt:lpstr>'Deelnemer 5'!Deelnemer_1</vt:lpstr>
      <vt:lpstr>'Deelnemer 6'!Deelnemer_1</vt:lpstr>
      <vt:lpstr>'Deelnemer 7'!Deelnemer_1</vt:lpstr>
      <vt:lpstr>'Deelnemer 8'!Deelnemer_1</vt:lpstr>
      <vt:lpstr>'Deelnemer 9'!Deelnemer_1</vt:lpstr>
      <vt:lpstr>Penvoerder!Deelnemer_1</vt:lpstr>
      <vt:lpstr>Deelnemer_1</vt:lpstr>
      <vt:lpstr>Deelnemer_10</vt:lpstr>
      <vt:lpstr>Deelnemer_2</vt:lpstr>
      <vt:lpstr>Deelnemer_3</vt:lpstr>
      <vt:lpstr>Deelnemer_4</vt:lpstr>
      <vt:lpstr>Deelnemer_5</vt:lpstr>
      <vt:lpstr>Deelnemer_6</vt:lpstr>
      <vt:lpstr>Deelnemer_7</vt:lpstr>
      <vt:lpstr>Deelnemer_8</vt:lpstr>
      <vt:lpstr>Deelnemer_9</vt:lpstr>
      <vt:lpstr>Penvoerder</vt:lpstr>
      <vt:lpstr>Penvoerder!Projecttitel</vt:lpstr>
      <vt:lpstr>'Deelnemer 2'!type_1</vt:lpstr>
      <vt:lpstr>'Deelnemer 3'!type_1</vt:lpstr>
      <vt:lpstr>'Deelnemer 4'!type_1</vt:lpstr>
      <vt:lpstr>'Deelnemer 5'!type_1</vt:lpstr>
      <vt:lpstr>'Deelnemer 6'!type_1</vt:lpstr>
      <vt:lpstr>'Deelnemer 7'!type_1</vt:lpstr>
      <vt:lpstr>'Deelnemer 8'!type_1</vt:lpstr>
      <vt:lpstr>'Deelnemer 9'!type_1</vt:lpstr>
      <vt:lpstr>Penvoerder!type_1</vt:lpstr>
      <vt:lpstr>type_1</vt:lpstr>
      <vt:lpstr>type_10</vt:lpstr>
      <vt:lpstr>type_2</vt:lpstr>
      <vt:lpstr>type_3</vt:lpstr>
      <vt:lpstr>type_4</vt:lpstr>
      <vt:lpstr>type_5</vt:lpstr>
      <vt:lpstr>type_6</vt:lpstr>
      <vt:lpstr>type_7</vt:lpstr>
      <vt:lpstr>type_8</vt:lpstr>
      <vt:lpstr>type_9</vt:lpstr>
      <vt:lpstr>type_penvoerder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Europe Begrotingstemplate in het kader van staatssteuntoets</dc:title>
  <dc:creator>Rijksdienst voor Ondernemend Nederland</dc:creator>
  <cp:lastModifiedBy>Tienstra, Y. (Yvonne)</cp:lastModifiedBy>
  <cp:lastPrinted>2014-07-07T14:39:43Z</cp:lastPrinted>
  <dcterms:created xsi:type="dcterms:W3CDTF">1997-07-29T07:48:20Z</dcterms:created>
  <dcterms:modified xsi:type="dcterms:W3CDTF">2024-05-02T09:31:56Z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0x010100A3192404307D64428053CE7B36EF07AA</vt:lpwstr>
  </property>
</Properties>
</file>