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nv.intern\grp\rvo\kai\Communicatie en Analyse 1\Klantcommunicatie Agrarisch II\Marktordening en Visserij\Visserij\EMFAF\Internet\Kosten\Testvaarten\Formats\"/>
    </mc:Choice>
  </mc:AlternateContent>
  <xr:revisionPtr revIDLastSave="0" documentId="13_ncr:1_{B8529385-F351-4653-A693-F69A727FA6F6}" xr6:coauthVersionLast="47" xr6:coauthVersionMax="47" xr10:uidLastSave="{00000000-0000-0000-0000-000000000000}"/>
  <bookViews>
    <workbookView xWindow="-120" yWindow="-120" windowWidth="51840" windowHeight="21240" xr2:uid="{E237D451-4ECB-4FDE-98D4-4287234E46AD}"/>
  </bookViews>
  <sheets>
    <sheet name="Berekening" sheetId="1" r:id="rId1"/>
  </sheets>
  <definedNames>
    <definedName name="_ftn1" localSheetId="0">Berekening!#REF!</definedName>
    <definedName name="_ftnref1" localSheetId="0">Berekening!#REF!</definedName>
    <definedName name="_xlnm.Print_Area" localSheetId="0">Berekening!$A$2:$N$195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9" i="1" l="1"/>
  <c r="F129" i="1"/>
  <c r="E129" i="1"/>
  <c r="G128" i="1"/>
  <c r="F128" i="1"/>
  <c r="E128" i="1"/>
  <c r="F49" i="1" l="1"/>
  <c r="F48" i="1"/>
  <c r="F47" i="1"/>
  <c r="E56" i="1" s="1"/>
  <c r="L93" i="1" l="1"/>
  <c r="L92" i="1"/>
  <c r="L91" i="1"/>
  <c r="L90" i="1"/>
  <c r="L89" i="1"/>
  <c r="L88" i="1"/>
  <c r="L87" i="1"/>
  <c r="L86" i="1"/>
  <c r="E93" i="1"/>
  <c r="E92" i="1"/>
  <c r="E90" i="1"/>
  <c r="E91" i="1"/>
  <c r="E89" i="1"/>
  <c r="E88" i="1"/>
  <c r="E87" i="1"/>
  <c r="E86" i="1"/>
  <c r="L62" i="1"/>
  <c r="M62" i="1" s="1"/>
  <c r="L61" i="1"/>
  <c r="M61" i="1" s="1"/>
  <c r="L60" i="1"/>
  <c r="M60" i="1" s="1"/>
  <c r="L59" i="1"/>
  <c r="M59" i="1" s="1"/>
  <c r="L58" i="1"/>
  <c r="M58" i="1" s="1"/>
  <c r="L57" i="1"/>
  <c r="M57" i="1" s="1"/>
  <c r="L56" i="1"/>
  <c r="M56" i="1" s="1"/>
  <c r="L55" i="1"/>
  <c r="M55" i="1" s="1"/>
  <c r="E62" i="1"/>
  <c r="F62" i="1" s="1"/>
  <c r="E61" i="1"/>
  <c r="F61" i="1" s="1"/>
  <c r="E60" i="1"/>
  <c r="L101" i="1"/>
  <c r="L100" i="1"/>
  <c r="L99" i="1"/>
  <c r="L98" i="1"/>
  <c r="L97" i="1"/>
  <c r="L96" i="1"/>
  <c r="L95" i="1"/>
  <c r="L94" i="1"/>
  <c r="E101" i="1"/>
  <c r="E100" i="1"/>
  <c r="E99" i="1"/>
  <c r="E98" i="1"/>
  <c r="E97" i="1"/>
  <c r="E96" i="1"/>
  <c r="E95" i="1"/>
  <c r="E94" i="1"/>
  <c r="L70" i="1"/>
  <c r="M70" i="1" s="1"/>
  <c r="L69" i="1"/>
  <c r="M69" i="1" s="1"/>
  <c r="L68" i="1"/>
  <c r="M68" i="1" s="1"/>
  <c r="L67" i="1"/>
  <c r="M67" i="1" s="1"/>
  <c r="L66" i="1"/>
  <c r="M66" i="1" s="1"/>
  <c r="L65" i="1"/>
  <c r="M65" i="1" s="1"/>
  <c r="L63" i="1"/>
  <c r="M63" i="1" s="1"/>
  <c r="L64" i="1"/>
  <c r="M64" i="1" s="1"/>
  <c r="E70" i="1"/>
  <c r="F70" i="1" s="1"/>
  <c r="E69" i="1"/>
  <c r="F69" i="1" s="1"/>
  <c r="E68" i="1"/>
  <c r="F68" i="1" s="1"/>
  <c r="E67" i="1"/>
  <c r="F67" i="1" s="1"/>
  <c r="E66" i="1"/>
  <c r="F66" i="1" s="1"/>
  <c r="E65" i="1"/>
  <c r="F65" i="1" s="1"/>
  <c r="E64" i="1"/>
  <c r="F64" i="1" s="1"/>
  <c r="E63" i="1"/>
  <c r="F63" i="1" s="1"/>
  <c r="L102" i="1"/>
  <c r="L103" i="1"/>
  <c r="L105" i="1"/>
  <c r="L104" i="1"/>
  <c r="L106" i="1"/>
  <c r="L107" i="1"/>
  <c r="L108" i="1"/>
  <c r="L109" i="1"/>
  <c r="E109" i="1"/>
  <c r="E108" i="1"/>
  <c r="E107" i="1"/>
  <c r="E106" i="1"/>
  <c r="E105" i="1"/>
  <c r="E104" i="1"/>
  <c r="E103" i="1"/>
  <c r="E102" i="1"/>
  <c r="L78" i="1"/>
  <c r="M78" i="1" s="1"/>
  <c r="L77" i="1"/>
  <c r="M77" i="1" s="1"/>
  <c r="L76" i="1"/>
  <c r="M76" i="1" s="1"/>
  <c r="L75" i="1"/>
  <c r="M75" i="1" s="1"/>
  <c r="L74" i="1"/>
  <c r="M74" i="1" s="1"/>
  <c r="L73" i="1"/>
  <c r="M73" i="1" s="1"/>
  <c r="L72" i="1"/>
  <c r="M72" i="1" s="1"/>
  <c r="L71" i="1"/>
  <c r="M71" i="1" s="1"/>
  <c r="E78" i="1"/>
  <c r="F78" i="1" s="1"/>
  <c r="E77" i="1"/>
  <c r="F77" i="1" s="1"/>
  <c r="E76" i="1"/>
  <c r="F76" i="1" s="1"/>
  <c r="E75" i="1"/>
  <c r="F75" i="1" s="1"/>
  <c r="E74" i="1"/>
  <c r="F74" i="1" s="1"/>
  <c r="E73" i="1"/>
  <c r="F73" i="1" s="1"/>
  <c r="E72" i="1"/>
  <c r="F72" i="1" s="1"/>
  <c r="E71" i="1"/>
  <c r="F71" i="1" s="1"/>
  <c r="F60" i="1"/>
  <c r="E59" i="1"/>
  <c r="F59" i="1" s="1"/>
  <c r="E58" i="1"/>
  <c r="F58" i="1" s="1"/>
  <c r="E57" i="1"/>
  <c r="F57" i="1" s="1"/>
  <c r="F56" i="1"/>
  <c r="E55" i="1"/>
  <c r="F55" i="1" s="1"/>
  <c r="M79" i="1" l="1"/>
  <c r="K110" i="1" l="1"/>
  <c r="M109" i="1"/>
  <c r="M108" i="1"/>
  <c r="M107" i="1"/>
  <c r="M106" i="1"/>
  <c r="M105" i="1"/>
  <c r="M104" i="1"/>
  <c r="M103" i="1"/>
  <c r="M102" i="1"/>
  <c r="M101" i="1"/>
  <c r="M100" i="1"/>
  <c r="M99" i="1"/>
  <c r="M98" i="1"/>
  <c r="M97" i="1"/>
  <c r="M96" i="1"/>
  <c r="M95" i="1"/>
  <c r="M94" i="1"/>
  <c r="M93" i="1"/>
  <c r="M92" i="1"/>
  <c r="M91" i="1"/>
  <c r="M90" i="1"/>
  <c r="M89" i="1"/>
  <c r="M88" i="1"/>
  <c r="M87" i="1"/>
  <c r="M86" i="1"/>
  <c r="M110" i="1" s="1"/>
  <c r="N111" i="1" s="1"/>
  <c r="D133" i="1" s="1"/>
  <c r="D110" i="1"/>
  <c r="F109" i="1"/>
  <c r="F108" i="1"/>
  <c r="F107" i="1"/>
  <c r="F106" i="1"/>
  <c r="F105" i="1"/>
  <c r="F104" i="1"/>
  <c r="F103" i="1"/>
  <c r="F102" i="1"/>
  <c r="F101" i="1"/>
  <c r="F100" i="1"/>
  <c r="F99" i="1"/>
  <c r="F98" i="1"/>
  <c r="F97" i="1"/>
  <c r="F96" i="1"/>
  <c r="F95" i="1"/>
  <c r="F94" i="1"/>
  <c r="F93" i="1"/>
  <c r="F92" i="1"/>
  <c r="F91" i="1"/>
  <c r="F90" i="1"/>
  <c r="F89" i="1"/>
  <c r="F88" i="1"/>
  <c r="F87" i="1"/>
  <c r="F86" i="1"/>
  <c r="K79" i="1"/>
  <c r="N80" i="1"/>
  <c r="D131" i="1" s="1"/>
  <c r="G131" i="1" l="1"/>
  <c r="F131" i="1"/>
  <c r="E131" i="1"/>
  <c r="G133" i="1"/>
  <c r="F133" i="1"/>
  <c r="E133" i="1"/>
  <c r="F110" i="1"/>
  <c r="G111" i="1" s="1"/>
  <c r="D132" i="1" s="1"/>
  <c r="D79" i="1"/>
  <c r="F79" i="1"/>
  <c r="G80" i="1" s="1"/>
  <c r="D130" i="1" s="1"/>
  <c r="F154" i="1" l="1"/>
  <c r="F189" i="1"/>
  <c r="F190" i="1" s="1"/>
  <c r="F192" i="1" s="1"/>
  <c r="D154" i="1"/>
  <c r="D189" i="1"/>
  <c r="D190" i="1" s="1"/>
  <c r="D192" i="1" s="1"/>
  <c r="F151" i="1"/>
  <c r="F184" i="1"/>
  <c r="F185" i="1" s="1"/>
  <c r="F187" i="1" s="1"/>
  <c r="D151" i="1"/>
  <c r="D184" i="1"/>
  <c r="D185" i="1" s="1"/>
  <c r="D187" i="1" s="1"/>
  <c r="F148" i="1"/>
  <c r="F155" i="1" s="1"/>
  <c r="F158" i="1" s="1"/>
  <c r="F179" i="1"/>
  <c r="F180" i="1" s="1"/>
  <c r="F182" i="1" s="1"/>
  <c r="D148" i="1"/>
  <c r="D179" i="1"/>
  <c r="D180" i="1" s="1"/>
  <c r="D182" i="1" s="1"/>
  <c r="G130" i="1"/>
  <c r="F130" i="1"/>
  <c r="E130" i="1"/>
  <c r="G132" i="1"/>
  <c r="F132" i="1"/>
  <c r="E132" i="1"/>
  <c r="D155" i="1"/>
  <c r="D158" i="1" s="1"/>
  <c r="C179" i="1" l="1"/>
  <c r="C148" i="1"/>
  <c r="E154" i="1"/>
  <c r="E189" i="1"/>
  <c r="E190" i="1" s="1"/>
  <c r="E192" i="1" s="1"/>
  <c r="C154" i="1"/>
  <c r="C189" i="1"/>
  <c r="C190" i="1" s="1"/>
  <c r="C192" i="1" s="1"/>
  <c r="E151" i="1"/>
  <c r="E184" i="1"/>
  <c r="E185" i="1" s="1"/>
  <c r="E187" i="1" s="1"/>
  <c r="C151" i="1"/>
  <c r="C184" i="1"/>
  <c r="C185" i="1" s="1"/>
  <c r="C187" i="1" s="1"/>
  <c r="E148" i="1"/>
  <c r="E179" i="1"/>
  <c r="E180" i="1" s="1"/>
  <c r="E182" i="1" s="1"/>
  <c r="C180" i="1"/>
  <c r="C182" i="1" s="1"/>
  <c r="G193" i="1" s="1"/>
  <c r="E155" i="1"/>
  <c r="E158" i="1" s="1"/>
  <c r="C155" i="1"/>
  <c r="G156" i="1" s="1"/>
  <c r="C158" i="1" l="1"/>
  <c r="G159" i="1" s="1"/>
  <c r="G194" i="1" s="1"/>
</calcChain>
</file>

<file path=xl/sharedStrings.xml><?xml version="1.0" encoding="utf-8"?>
<sst xmlns="http://schemas.openxmlformats.org/spreadsheetml/2006/main" count="140" uniqueCount="97">
  <si>
    <t>Medegefinancierd door de Europese Unie</t>
  </si>
  <si>
    <t>Gegevens aanvrager</t>
  </si>
  <si>
    <t>Naam aanvrager</t>
  </si>
  <si>
    <t>Project</t>
  </si>
  <si>
    <t>Subsidie</t>
  </si>
  <si>
    <t>Toelichting</t>
  </si>
  <si>
    <t>Legenda</t>
  </si>
  <si>
    <t>CPI2020</t>
  </si>
  <si>
    <t>CPI2021</t>
  </si>
  <si>
    <t>CPI2022</t>
  </si>
  <si>
    <t>CPI2023</t>
  </si>
  <si>
    <t>Berekening indexfactor</t>
  </si>
  <si>
    <t>CPI jaar</t>
  </si>
  <si>
    <t>Indexfactor</t>
  </si>
  <si>
    <t>Jaar</t>
  </si>
  <si>
    <t>CPI2023/CPI2020</t>
  </si>
  <si>
    <t>CPI2023/CPI2021</t>
  </si>
  <si>
    <t>CPI2023/CPI2022</t>
  </si>
  <si>
    <t>Kwartaal</t>
  </si>
  <si>
    <t xml:space="preserve">Bruto besomming </t>
  </si>
  <si>
    <t>Aantal testvaarten</t>
  </si>
  <si>
    <t>Bruto besomming x indexfactor</t>
  </si>
  <si>
    <t>Kwartaal 1</t>
  </si>
  <si>
    <t>Kwartaal 2</t>
  </si>
  <si>
    <t>Kwartaal 3</t>
  </si>
  <si>
    <t>Kwartaal 4</t>
  </si>
  <si>
    <t>CPI (cijfer van CBS)</t>
  </si>
  <si>
    <t>Gemiddelde bruto besomming /10 = garantiebesomming per testvaart in kwartaal 3</t>
  </si>
  <si>
    <t>Gemiddelde bruto besomming /10 = garantiebesomming per testvaart in kwartaal 4</t>
  </si>
  <si>
    <t>Gemiddelde bruto besomming /10 = garantiebesomming per testvaart in kwartaal 2</t>
  </si>
  <si>
    <t>Gemiddelde bruto besomming /10 = garantiebesomming per testvaart in kwartaal 1</t>
  </si>
  <si>
    <t>Totale bedrag per kwartaal</t>
  </si>
  <si>
    <t>Geschatte visverlet</t>
  </si>
  <si>
    <t>Stap 1: Berekening garantiebesomming kwartaal 1 (januari t/m maart)</t>
  </si>
  <si>
    <t>Stap 1: Berekening garantiebesomming kwartaal 2 (april t/m juni)</t>
  </si>
  <si>
    <t>Stap 1: Berekening garantiebesomming kwartaal 3 (juli t/m september)</t>
  </si>
  <si>
    <t>Stap 1: Berekening garantiebesomming kwartaal 4 (oktober t/m december)</t>
  </si>
  <si>
    <t>Stap 2: Schatting inflatie in de toekomst</t>
  </si>
  <si>
    <t>Stap 3: Aantal testvaarten en geschatte visverlet</t>
  </si>
  <si>
    <t>Kwartaal 1 - 2026</t>
  </si>
  <si>
    <t>Kwartaal 1 - 2025</t>
  </si>
  <si>
    <t>Kwartaal 2 - 2025</t>
  </si>
  <si>
    <t>Kwartaal 3 - 2025</t>
  </si>
  <si>
    <t>Kwartaal 4 - 2025</t>
  </si>
  <si>
    <t>Kwartaal 1 - 2027</t>
  </si>
  <si>
    <t>Kwartaal 2 - 2027</t>
  </si>
  <si>
    <t>Kwartaal 3 - 2027</t>
  </si>
  <si>
    <t>Kwartaal 4 - 2027</t>
  </si>
  <si>
    <t>Kwartaal 4 - 2026</t>
  </si>
  <si>
    <t>Kwartaal 3 - 2026</t>
  </si>
  <si>
    <t>Kwartaal 2 - 2026</t>
  </si>
  <si>
    <t>Geschatte totaal van besommingen alle testvaarten</t>
  </si>
  <si>
    <t>Geschatte garantiebesomming</t>
  </si>
  <si>
    <t>Geschatte CPI 
CPI2023 =</t>
  </si>
  <si>
    <t>Geschatte indexfactor 
in vergelijking met 2024</t>
  </si>
  <si>
    <t>Geschatte inflatiepercentage 
in vergelijking met 2024</t>
  </si>
  <si>
    <t>Bedrag per (de)montagedag</t>
  </si>
  <si>
    <t>Aantal (de)montagedagen</t>
  </si>
  <si>
    <t>70% van geïndexeerde gemiddelde bruto besomming</t>
  </si>
  <si>
    <t>Bedrag voor (de)montagedagen</t>
  </si>
  <si>
    <t>Totale geschatte visverlet (exclusief (de)montagedagen)</t>
  </si>
  <si>
    <t>Totale bedrag alle (de)montagedagen</t>
  </si>
  <si>
    <t>Berekening garantiebesomming met eerdere besommingen</t>
  </si>
  <si>
    <t>Garantiebesomming per testvaart</t>
  </si>
  <si>
    <t>Totale garantie-besomming minimale kosten testvaarten</t>
  </si>
  <si>
    <t>Totaal (let op, vul 10 besommingen in)</t>
  </si>
  <si>
    <t xml:space="preserve">Cellen met formules die u niet kunt invullen </t>
  </si>
  <si>
    <t>Stap 4: (De)montagedagen</t>
  </si>
  <si>
    <t>Cellen die u in kunt invullen</t>
  </si>
  <si>
    <t>Berekening CPI's en indexfactoren Als CPI2015 = 100</t>
  </si>
  <si>
    <t>Gemiddelde bruto garantie-besomming 2024</t>
  </si>
  <si>
    <t>Heeft u voor uw testvaarten (de)montagedagen? Hier kunt u subsidie voor krijgen. Tijdens deze dag(en) ligt het vaartuig</t>
  </si>
  <si>
    <t>Dit rekenen we om naar een bedrag per (de)montagedag.</t>
  </si>
  <si>
    <t xml:space="preserve">U vult in de tabel hieronder in hoeveel (de)montagedagen u heeft in een kwartaal. Per testvaart is dit maximaal 1 week voor </t>
  </si>
  <si>
    <t xml:space="preserve">de testvaart en maximaal 1 week erna. In een kalenderweek zitten maximaal 5 (de)montagedagen. Vaart de visser </t>
  </si>
  <si>
    <t xml:space="preserve">(voor de testvaart) niet meer uit in de week dat hij montagedagen heeft? Dan mag u voor de week 5 dagen invullen, </t>
  </si>
  <si>
    <t xml:space="preserve">ook als de (de)montage minder dagen duurt.  </t>
  </si>
  <si>
    <t xml:space="preserve">U vult de tabel alleen in voor de kwartalen waarin u testvaarten laat doen. En voor het juiste jaar. </t>
  </si>
  <si>
    <t>U vult in hoeveel testvaarten u in welk kwartaal wilt doen. De uitkomst is de schatting van de totale garantiebesomming</t>
  </si>
  <si>
    <t xml:space="preserve">Daarna wordt het geschatte visverlet berekend. Dit zijn de gederfde inkomsten van de visser. We berekenen dit door de </t>
  </si>
  <si>
    <t xml:space="preserve">geschatte besomming van de testvaart af te trekken van het totale bedrag van de garantiebesomming met </t>
  </si>
  <si>
    <t>eerdere besommingen. Voor het totale visverlet kunt u subsidie aanvragen.</t>
  </si>
  <si>
    <t>De indexfactor voor 2024 is voor deze subsidie op 1 gezet, omdat dit het eerste jaar is van het project. Daarom is 2024</t>
  </si>
  <si>
    <t xml:space="preserve">het startpunt. We gebruiken de consumentenprijsindexcijfers (CPI) van het Centraal Bureau voor de Statistiek (CBS) voor de </t>
  </si>
  <si>
    <t xml:space="preserve">berekening van de indexfactor. De laatst gepubliceerde CPI is CPI2023, deze is 126,09. De indexcijfers voor toekomstige jaren </t>
  </si>
  <si>
    <t>zijn nog niet bekend, hiervoor maakt u zelf een schatting van de inflatie in vergelijking met het jaar 2024. Het geschatte</t>
  </si>
  <si>
    <t>percentage is altijd in vergelijking met de laatst bekende CPI.</t>
  </si>
  <si>
    <t>Voorbeeld automatische berekening indexfactor 2025: als uw schatting 5% inflatie voor 2024 is, dan telt u 5 op bij de CPI2023.</t>
  </si>
  <si>
    <t>geschatte indexfactor voor 2025 1,039654215(CPI2024=131,09/CPI2023=126,09).</t>
  </si>
  <si>
    <t>Totale geschatte visverlet (totaal stap 3 + totaal (de)montagedagen)</t>
  </si>
  <si>
    <t>Ook staat hier het bedrag per dag, dit is het geïndexeerde bedrag gedeeld door 5 (kalenderdagen per week).</t>
  </si>
  <si>
    <t xml:space="preserve">voor testvaarten. Ook vult u een schatting in van de besomming van de testvaart. </t>
  </si>
  <si>
    <t>stil in de haven. Wageningen Economic Research (WEcR) heeft onderzoek gedaan naar het percentage vaste en variabele</t>
  </si>
  <si>
    <t xml:space="preserve">(zoals brandstof) kosten van een vaart. U krijgt voor de (de)montagedag 70% van de berekende garantiebesomming. </t>
  </si>
  <si>
    <t xml:space="preserve">U ziet hieronder de geïndexeerde bedragen (indexcijfer met uw inflatiepercentage) van de vaste kosten. </t>
  </si>
  <si>
    <t>U vult daarom 5 in bij cel E127. De uitkomst is 131,09 (CPI2023=126,09+5) en staat in cel E128. De CPI berekent u door het</t>
  </si>
  <si>
    <t xml:space="preserve">vorige jaar (CPI2024) te delen door CPI2023. De uitkomst wordt automatisch ingevuld in cel E129. In dit voorbeeld is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</si>
</sst>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2" formatCode="_ &quot;€&quot;\ * #,##0_ ;_ &quot;€&quot;\ * \-#,##0_ ;_ &quot;€&quot;\ * &quot;-&quot;_ ;_ @_ "/>
    <numFmt numFmtId="164" formatCode="&quot;€&quot;\ #,##0.00"/>
  </numFmts>
  <fonts count="15" x14ac:knownFonts="1">
    <font>
      <sz val="11"/>
      <color theme="1"/>
      <name val="Calibri"/>
      <family val="2"/>
      <scheme val="minor"/>
    </font>
    <font>
      <b/>
      <sz val="9"/>
      <color rgb="FF000000"/>
      <name val="Verdana"/>
      <family val="2"/>
    </font>
    <font>
      <sz val="9"/>
      <color rgb="FF000000"/>
      <name val="Verdana"/>
      <family val="2"/>
    </font>
    <font>
      <sz val="9"/>
      <color theme="1"/>
      <name val="Verdana"/>
      <family val="2"/>
    </font>
    <font>
      <b/>
      <sz val="9"/>
      <color theme="1"/>
      <name val="Verdana"/>
      <family val="2"/>
    </font>
    <font>
      <b/>
      <sz val="9"/>
      <color theme="0"/>
      <name val="Verdana"/>
      <family val="2"/>
    </font>
    <font>
      <sz val="9"/>
      <color theme="0"/>
      <name val="Verdana"/>
      <family val="2"/>
    </font>
    <font>
      <u/>
      <sz val="11"/>
      <color theme="10"/>
      <name val="Calibri"/>
      <family val="2"/>
      <scheme val="minor"/>
    </font>
    <font>
      <sz val="9"/>
      <color rgb="FFFF0000"/>
      <name val="Verdana"/>
      <family val="2"/>
    </font>
    <font>
      <sz val="9"/>
      <name val="Verdana"/>
      <family val="2"/>
    </font>
    <font>
      <b/>
      <sz val="9"/>
      <name val="Verdana"/>
      <family val="2"/>
    </font>
    <font>
      <b/>
      <sz val="9"/>
      <color rgb="FFFF0000"/>
      <name val="Verdana"/>
      <family val="2"/>
    </font>
    <font>
      <b/>
      <u/>
      <sz val="9"/>
      <color theme="10"/>
      <name val="Verdana"/>
      <family val="2"/>
    </font>
    <font>
      <b/>
      <i/>
      <u/>
      <sz val="9"/>
      <color rgb="FFFF0000"/>
      <name val="Verdana"/>
      <family val="2"/>
    </font>
    <font>
      <b/>
      <sz val="14"/>
      <color theme="0"/>
      <name val="Verdana"/>
      <family val="2"/>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007BC7"/>
        <bgColor indexed="64"/>
      </patternFill>
    </fill>
    <fill>
      <patternFill patternType="solid">
        <fgColor rgb="FFD9EBF7"/>
        <bgColor indexed="64"/>
      </patternFill>
    </fill>
    <fill>
      <patternFill patternType="solid">
        <fgColor rgb="FFEEF7FC"/>
        <bgColor indexed="64"/>
      </patternFill>
    </fill>
    <fill>
      <patternFill patternType="solid">
        <fgColor rgb="FFCCE7F4"/>
        <bgColor indexed="64"/>
      </patternFill>
    </fill>
    <fill>
      <patternFill patternType="solid">
        <fgColor rgb="FFFBEAD9"/>
        <bgColor indexed="64"/>
      </patternFill>
    </fill>
  </fills>
  <borders count="3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
    <xf numFmtId="0" fontId="0" fillId="0" borderId="0"/>
    <xf numFmtId="0" fontId="7" fillId="0" borderId="0" applyNumberFormat="0" applyFill="0" applyBorder="0" applyAlignment="0" applyProtection="0"/>
  </cellStyleXfs>
  <cellXfs count="215">
    <xf numFmtId="0" fontId="0" fillId="0" borderId="0" xfId="0"/>
    <xf numFmtId="0" fontId="2" fillId="0" borderId="2" xfId="0" applyFont="1" applyBorder="1" applyAlignment="1">
      <alignment vertical="center" wrapText="1"/>
    </xf>
    <xf numFmtId="0" fontId="2" fillId="2" borderId="2" xfId="0" applyFont="1" applyFill="1" applyBorder="1" applyAlignment="1">
      <alignment vertical="center" wrapText="1"/>
    </xf>
    <xf numFmtId="0" fontId="3" fillId="3" borderId="0" xfId="0" applyFont="1" applyFill="1"/>
    <xf numFmtId="0" fontId="4" fillId="3" borderId="0" xfId="0" applyFont="1" applyFill="1" applyAlignment="1">
      <alignmen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4" fillId="3" borderId="0" xfId="0" applyFont="1" applyFill="1" applyAlignment="1">
      <alignment horizontal="left" vertical="top" wrapText="1"/>
    </xf>
    <xf numFmtId="42" fontId="4" fillId="3" borderId="0" xfId="0" applyNumberFormat="1" applyFont="1" applyFill="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42" fontId="3" fillId="3" borderId="0" xfId="0" applyNumberFormat="1" applyFont="1" applyFill="1" applyAlignment="1">
      <alignment horizontal="left" vertical="top" wrapText="1"/>
    </xf>
    <xf numFmtId="0" fontId="3" fillId="3" borderId="0" xfId="0" applyFont="1" applyFill="1" applyAlignment="1">
      <alignment vertical="top"/>
    </xf>
    <xf numFmtId="0" fontId="6" fillId="3" borderId="0" xfId="0" applyFont="1" applyFill="1" applyAlignment="1">
      <alignment horizontal="left" vertical="top" wrapText="1"/>
    </xf>
    <xf numFmtId="0" fontId="6" fillId="3" borderId="0" xfId="0" applyFont="1" applyFill="1" applyAlignment="1">
      <alignment horizontal="left" vertical="top"/>
    </xf>
    <xf numFmtId="0" fontId="3" fillId="0" borderId="0" xfId="0" applyFont="1" applyBorder="1" applyAlignment="1">
      <alignment horizontal="left" vertical="top" wrapText="1"/>
    </xf>
    <xf numFmtId="0" fontId="3" fillId="3" borderId="0" xfId="0" applyFont="1" applyFill="1" applyBorder="1" applyAlignment="1">
      <alignment vertical="top"/>
    </xf>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2" fillId="0" borderId="3" xfId="0" applyFont="1" applyBorder="1" applyAlignment="1">
      <alignment vertical="center" wrapText="1"/>
    </xf>
    <xf numFmtId="0" fontId="2" fillId="2" borderId="3" xfId="0" applyFont="1" applyFill="1" applyBorder="1" applyAlignment="1">
      <alignment vertical="center" wrapText="1"/>
    </xf>
    <xf numFmtId="0" fontId="1" fillId="2" borderId="14" xfId="0" applyFont="1" applyFill="1" applyBorder="1" applyAlignment="1">
      <alignment vertical="center" wrapText="1"/>
    </xf>
    <xf numFmtId="8" fontId="1" fillId="2" borderId="15" xfId="0" applyNumberFormat="1" applyFont="1" applyFill="1" applyBorder="1" applyAlignment="1">
      <alignment vertical="center" wrapText="1"/>
    </xf>
    <xf numFmtId="0" fontId="2" fillId="0" borderId="7" xfId="0" applyFont="1" applyBorder="1" applyAlignment="1">
      <alignment vertical="center" wrapText="1"/>
    </xf>
    <xf numFmtId="0" fontId="2" fillId="0" borderId="16" xfId="0" applyFont="1" applyBorder="1" applyAlignment="1">
      <alignment vertical="center" wrapText="1"/>
    </xf>
    <xf numFmtId="0" fontId="1" fillId="2" borderId="16" xfId="0" applyFont="1" applyFill="1" applyBorder="1" applyAlignment="1">
      <alignment vertical="center" wrapText="1"/>
    </xf>
    <xf numFmtId="0" fontId="2" fillId="0" borderId="14" xfId="0" applyFont="1" applyBorder="1" applyAlignment="1">
      <alignment vertical="center" wrapText="1"/>
    </xf>
    <xf numFmtId="0" fontId="2" fillId="0" borderId="19" xfId="0" applyFont="1" applyBorder="1" applyAlignment="1">
      <alignment vertical="center" wrapText="1"/>
    </xf>
    <xf numFmtId="0" fontId="2" fillId="2" borderId="19" xfId="0" applyFont="1" applyFill="1" applyBorder="1" applyAlignment="1">
      <alignment vertical="center" wrapText="1"/>
    </xf>
    <xf numFmtId="0" fontId="2" fillId="2" borderId="7" xfId="0" applyFont="1" applyFill="1" applyBorder="1" applyAlignment="1">
      <alignment vertical="center" wrapText="1"/>
    </xf>
    <xf numFmtId="0" fontId="2" fillId="0" borderId="5" xfId="0" applyFont="1" applyBorder="1" applyAlignment="1">
      <alignment vertical="center" wrapText="1"/>
    </xf>
    <xf numFmtId="0" fontId="2" fillId="2" borderId="5" xfId="0" applyFont="1" applyFill="1" applyBorder="1" applyAlignment="1">
      <alignment vertical="center" wrapText="1"/>
    </xf>
    <xf numFmtId="0" fontId="1" fillId="3" borderId="0" xfId="0" applyFont="1" applyFill="1" applyBorder="1" applyAlignment="1">
      <alignment vertical="center" wrapText="1"/>
    </xf>
    <xf numFmtId="8" fontId="1" fillId="3" borderId="0" xfId="0" applyNumberFormat="1" applyFont="1" applyFill="1" applyBorder="1" applyAlignment="1">
      <alignment vertical="center" wrapText="1"/>
    </xf>
    <xf numFmtId="0" fontId="2" fillId="3" borderId="0" xfId="0" applyFont="1" applyFill="1" applyBorder="1" applyAlignment="1">
      <alignment vertical="center" wrapText="1"/>
    </xf>
    <xf numFmtId="0" fontId="1" fillId="3" borderId="2" xfId="0" applyFont="1" applyFill="1" applyBorder="1" applyAlignment="1">
      <alignment vertical="center" wrapText="1"/>
    </xf>
    <xf numFmtId="8" fontId="1" fillId="3" borderId="2" xfId="0" applyNumberFormat="1" applyFont="1" applyFill="1" applyBorder="1" applyAlignment="1">
      <alignment vertical="center" wrapText="1"/>
    </xf>
    <xf numFmtId="0" fontId="1" fillId="3" borderId="0" xfId="0" applyFont="1" applyFill="1" applyBorder="1" applyAlignment="1">
      <alignment horizontal="left" vertical="center" wrapText="1"/>
    </xf>
    <xf numFmtId="0" fontId="2" fillId="3" borderId="1" xfId="0" applyFont="1" applyFill="1" applyBorder="1" applyAlignment="1">
      <alignment vertical="center" wrapText="1"/>
    </xf>
    <xf numFmtId="164" fontId="2" fillId="2" borderId="2"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42" fontId="5" fillId="3" borderId="0" xfId="0" applyNumberFormat="1" applyFont="1" applyFill="1" applyBorder="1" applyAlignment="1">
      <alignment vertical="top" wrapText="1"/>
    </xf>
    <xf numFmtId="0" fontId="8" fillId="3" borderId="0" xfId="0" applyFont="1" applyFill="1" applyAlignment="1"/>
    <xf numFmtId="8" fontId="1" fillId="3" borderId="0" xfId="0" applyNumberFormat="1" applyFont="1" applyFill="1" applyBorder="1" applyAlignment="1">
      <alignment vertical="top" wrapText="1"/>
    </xf>
    <xf numFmtId="0" fontId="2" fillId="3" borderId="0" xfId="0" applyFont="1" applyFill="1" applyBorder="1" applyAlignment="1">
      <alignment vertical="top" wrapText="1"/>
    </xf>
    <xf numFmtId="0" fontId="1" fillId="3" borderId="0" xfId="0" applyFont="1" applyFill="1" applyBorder="1" applyAlignment="1">
      <alignment vertical="top" wrapText="1"/>
    </xf>
    <xf numFmtId="164" fontId="1" fillId="2" borderId="2" xfId="0" applyNumberFormat="1" applyFont="1" applyFill="1" applyBorder="1" applyAlignment="1">
      <alignment vertical="center" wrapText="1"/>
    </xf>
    <xf numFmtId="0" fontId="9" fillId="3" borderId="2" xfId="0" applyFont="1" applyFill="1" applyBorder="1" applyAlignment="1">
      <alignment vertical="top"/>
    </xf>
    <xf numFmtId="0" fontId="8" fillId="3" borderId="0" xfId="0" applyFont="1" applyFill="1" applyAlignment="1">
      <alignment vertical="top"/>
    </xf>
    <xf numFmtId="0" fontId="8" fillId="3" borderId="0" xfId="0" applyFont="1" applyFill="1" applyBorder="1" applyAlignment="1">
      <alignment vertical="top"/>
    </xf>
    <xf numFmtId="0" fontId="10" fillId="3" borderId="9" xfId="0" applyFont="1" applyFill="1" applyBorder="1" applyAlignment="1">
      <alignment vertical="top" wrapText="1"/>
    </xf>
    <xf numFmtId="8" fontId="9" fillId="3" borderId="2" xfId="0" applyNumberFormat="1" applyFont="1" applyFill="1" applyBorder="1" applyAlignment="1">
      <alignment vertical="top" wrapText="1"/>
    </xf>
    <xf numFmtId="0" fontId="9" fillId="3" borderId="2" xfId="0" applyFont="1" applyFill="1" applyBorder="1" applyAlignment="1">
      <alignment vertical="center" wrapText="1"/>
    </xf>
    <xf numFmtId="0" fontId="8" fillId="3" borderId="0" xfId="0" applyFont="1" applyFill="1" applyBorder="1" applyAlignment="1">
      <alignment vertical="top" wrapText="1"/>
    </xf>
    <xf numFmtId="8" fontId="8" fillId="3" borderId="0" xfId="0" applyNumberFormat="1" applyFont="1" applyFill="1" applyBorder="1" applyAlignment="1">
      <alignment vertical="top" wrapText="1"/>
    </xf>
    <xf numFmtId="0" fontId="9" fillId="3" borderId="0" xfId="0" applyFont="1" applyFill="1" applyBorder="1" applyAlignment="1">
      <alignment horizontal="left" vertical="top" wrapText="1"/>
    </xf>
    <xf numFmtId="0" fontId="10" fillId="3" borderId="0" xfId="0" applyFont="1" applyFill="1" applyBorder="1" applyAlignment="1">
      <alignment horizontal="left" vertical="top" wrapText="1"/>
    </xf>
    <xf numFmtId="0" fontId="9" fillId="2" borderId="10" xfId="0" applyFont="1" applyFill="1" applyBorder="1" applyAlignment="1">
      <alignment horizontal="left" vertical="top" wrapText="1"/>
    </xf>
    <xf numFmtId="0" fontId="1" fillId="3" borderId="3" xfId="0" applyFont="1" applyFill="1" applyBorder="1" applyAlignment="1">
      <alignment vertical="center" wrapText="1"/>
    </xf>
    <xf numFmtId="164" fontId="2" fillId="2" borderId="3" xfId="0" applyNumberFormat="1" applyFont="1" applyFill="1" applyBorder="1" applyAlignment="1">
      <alignment vertical="center" wrapText="1"/>
    </xf>
    <xf numFmtId="164" fontId="1" fillId="2" borderId="11" xfId="0" applyNumberFormat="1" applyFont="1" applyFill="1" applyBorder="1" applyAlignment="1">
      <alignment vertical="center" wrapText="1"/>
    </xf>
    <xf numFmtId="8" fontId="1" fillId="3" borderId="22" xfId="0" applyNumberFormat="1" applyFont="1" applyFill="1" applyBorder="1" applyAlignment="1">
      <alignment vertical="center" wrapText="1"/>
    </xf>
    <xf numFmtId="8" fontId="1" fillId="3" borderId="21" xfId="0" applyNumberFormat="1" applyFont="1" applyFill="1" applyBorder="1" applyAlignment="1">
      <alignment vertical="center" wrapText="1"/>
    </xf>
    <xf numFmtId="0" fontId="3" fillId="3" borderId="0" xfId="0" applyFont="1" applyFill="1" applyAlignment="1">
      <alignment horizontal="left" vertical="top" wrapText="1"/>
    </xf>
    <xf numFmtId="0" fontId="1" fillId="3" borderId="1" xfId="0" applyFont="1" applyFill="1" applyBorder="1" applyAlignment="1">
      <alignment horizontal="left" vertical="top" wrapText="1"/>
    </xf>
    <xf numFmtId="0" fontId="3" fillId="0" borderId="0" xfId="0" applyFont="1"/>
    <xf numFmtId="0" fontId="8" fillId="3" borderId="0" xfId="0" applyFont="1" applyFill="1"/>
    <xf numFmtId="0" fontId="13" fillId="3" borderId="0" xfId="0" applyFont="1" applyFill="1"/>
    <xf numFmtId="0" fontId="3" fillId="0" borderId="0" xfId="0" applyFont="1" applyFill="1"/>
    <xf numFmtId="0" fontId="3" fillId="0" borderId="23" xfId="0" applyFont="1" applyBorder="1"/>
    <xf numFmtId="0" fontId="3" fillId="0" borderId="0" xfId="0" applyFont="1" applyAlignment="1">
      <alignment vertical="top"/>
    </xf>
    <xf numFmtId="0" fontId="11" fillId="3" borderId="0" xfId="0" applyFont="1" applyFill="1"/>
    <xf numFmtId="0" fontId="3" fillId="3" borderId="0" xfId="0" applyFont="1" applyFill="1" applyBorder="1"/>
    <xf numFmtId="164" fontId="4" fillId="3" borderId="20" xfId="0" applyNumberFormat="1" applyFont="1" applyFill="1" applyBorder="1" applyAlignment="1">
      <alignment horizontal="right"/>
    </xf>
    <xf numFmtId="164" fontId="4" fillId="3" borderId="21" xfId="0" applyNumberFormat="1" applyFont="1" applyFill="1" applyBorder="1" applyAlignment="1">
      <alignment horizontal="right"/>
    </xf>
    <xf numFmtId="164" fontId="4" fillId="3" borderId="0" xfId="0" applyNumberFormat="1" applyFont="1" applyFill="1" applyBorder="1" applyAlignment="1">
      <alignment horizontal="right"/>
    </xf>
    <xf numFmtId="0" fontId="9" fillId="3" borderId="2" xfId="0" applyFont="1" applyFill="1" applyBorder="1" applyAlignment="1">
      <alignment horizontal="left" vertical="center"/>
    </xf>
    <xf numFmtId="8" fontId="2" fillId="2" borderId="2" xfId="0" applyNumberFormat="1" applyFont="1" applyFill="1" applyBorder="1" applyAlignment="1">
      <alignment horizontal="right" vertical="center" wrapText="1"/>
    </xf>
    <xf numFmtId="8" fontId="2" fillId="2" borderId="3" xfId="0" applyNumberFormat="1" applyFont="1" applyFill="1" applyBorder="1" applyAlignment="1">
      <alignment horizontal="right" vertical="center" wrapText="1"/>
    </xf>
    <xf numFmtId="8" fontId="2" fillId="2" borderId="7" xfId="0" applyNumberFormat="1" applyFont="1" applyFill="1" applyBorder="1" applyAlignment="1">
      <alignment horizontal="right" vertical="center" wrapText="1"/>
    </xf>
    <xf numFmtId="8" fontId="2" fillId="2" borderId="5" xfId="0" applyNumberFormat="1" applyFont="1" applyFill="1" applyBorder="1" applyAlignment="1">
      <alignment horizontal="right" vertical="center" wrapText="1"/>
    </xf>
    <xf numFmtId="8" fontId="2" fillId="2" borderId="19" xfId="0" applyNumberFormat="1" applyFont="1" applyFill="1" applyBorder="1" applyAlignment="1">
      <alignment horizontal="right" vertical="center" wrapText="1"/>
    </xf>
    <xf numFmtId="8" fontId="1" fillId="2" borderId="14" xfId="0" applyNumberFormat="1" applyFont="1" applyFill="1" applyBorder="1" applyAlignment="1">
      <alignment horizontal="right" vertical="center" wrapText="1"/>
    </xf>
    <xf numFmtId="8" fontId="1" fillId="2" borderId="15" xfId="0" applyNumberFormat="1" applyFont="1" applyFill="1" applyBorder="1" applyAlignment="1">
      <alignment horizontal="right" vertical="center" wrapText="1"/>
    </xf>
    <xf numFmtId="8" fontId="1" fillId="2" borderId="16" xfId="0" applyNumberFormat="1" applyFont="1" applyFill="1" applyBorder="1" applyAlignment="1">
      <alignment horizontal="right" vertical="center" wrapText="1"/>
    </xf>
    <xf numFmtId="8" fontId="9" fillId="2" borderId="2" xfId="0" applyNumberFormat="1" applyFont="1" applyFill="1" applyBorder="1" applyAlignment="1">
      <alignment horizontal="right" vertical="center"/>
    </xf>
    <xf numFmtId="0" fontId="9" fillId="2" borderId="2" xfId="0" applyFont="1" applyFill="1" applyBorder="1" applyAlignment="1">
      <alignment horizontal="left" vertical="center"/>
    </xf>
    <xf numFmtId="0" fontId="10" fillId="3" borderId="11" xfId="0" applyFont="1" applyFill="1" applyBorder="1" applyAlignment="1">
      <alignment horizontal="right" vertical="center"/>
    </xf>
    <xf numFmtId="164" fontId="1" fillId="2" borderId="3" xfId="0" applyNumberFormat="1" applyFont="1" applyFill="1" applyBorder="1" applyAlignment="1">
      <alignment horizontal="right" vertical="center" wrapText="1"/>
    </xf>
    <xf numFmtId="0" fontId="3" fillId="2" borderId="2" xfId="0" applyFont="1" applyFill="1" applyBorder="1" applyAlignment="1">
      <alignment horizontal="left" vertical="top" wrapText="1"/>
    </xf>
    <xf numFmtId="0" fontId="8" fillId="3" borderId="0" xfId="0" applyFont="1" applyFill="1" applyBorder="1" applyAlignment="1">
      <alignment vertical="center" wrapText="1"/>
    </xf>
    <xf numFmtId="0" fontId="9" fillId="3" borderId="2" xfId="0" applyFont="1" applyFill="1" applyBorder="1" applyAlignment="1">
      <alignment horizontal="center" vertical="center"/>
    </xf>
    <xf numFmtId="0" fontId="3" fillId="3" borderId="0" xfId="0" applyFont="1" applyFill="1" applyAlignment="1">
      <alignment horizontal="left" vertical="top" wrapText="1"/>
    </xf>
    <xf numFmtId="164" fontId="4" fillId="2" borderId="10" xfId="0" applyNumberFormat="1" applyFont="1" applyFill="1" applyBorder="1" applyAlignment="1">
      <alignment horizontal="right" vertical="center"/>
    </xf>
    <xf numFmtId="164" fontId="4" fillId="2" borderId="11" xfId="0" applyNumberFormat="1" applyFont="1" applyFill="1" applyBorder="1" applyAlignment="1">
      <alignment horizontal="right" vertical="center"/>
    </xf>
    <xf numFmtId="0" fontId="10" fillId="3" borderId="9" xfId="0" applyFont="1" applyFill="1" applyBorder="1" applyAlignment="1">
      <alignment horizontal="left" vertical="top" wrapText="1"/>
    </xf>
    <xf numFmtId="0" fontId="10" fillId="3" borderId="11" xfId="0" applyFont="1" applyFill="1" applyBorder="1" applyAlignment="1">
      <alignment horizontal="left" vertical="top" wrapText="1"/>
    </xf>
    <xf numFmtId="0" fontId="11" fillId="3" borderId="0" xfId="0" applyFont="1" applyFill="1" applyBorder="1" applyAlignment="1">
      <alignment vertical="top" wrapText="1"/>
    </xf>
    <xf numFmtId="0" fontId="11" fillId="3" borderId="0" xfId="0" applyFont="1" applyFill="1" applyAlignment="1">
      <alignment vertical="top" wrapText="1"/>
    </xf>
    <xf numFmtId="0" fontId="3" fillId="3" borderId="0" xfId="0" applyFont="1" applyFill="1" applyAlignment="1">
      <alignment vertical="top" wrapText="1"/>
    </xf>
    <xf numFmtId="42" fontId="14" fillId="4" borderId="0" xfId="0" applyNumberFormat="1" applyFont="1" applyFill="1" applyAlignment="1">
      <alignment horizontal="left" vertical="center"/>
    </xf>
    <xf numFmtId="42" fontId="4" fillId="4" borderId="0" xfId="0" applyNumberFormat="1" applyFont="1" applyFill="1" applyAlignment="1">
      <alignment horizontal="left" vertical="top" wrapText="1"/>
    </xf>
    <xf numFmtId="0" fontId="3" fillId="4" borderId="0" xfId="0" applyFont="1" applyFill="1" applyAlignment="1">
      <alignment horizontal="left" vertical="top" wrapText="1"/>
    </xf>
    <xf numFmtId="42" fontId="14" fillId="3" borderId="0" xfId="0" applyNumberFormat="1" applyFont="1" applyFill="1" applyAlignment="1">
      <alignment horizontal="left" vertical="center"/>
    </xf>
    <xf numFmtId="0" fontId="3" fillId="3" borderId="2" xfId="0" applyFont="1" applyFill="1" applyBorder="1" applyAlignment="1">
      <alignment horizontal="left" vertical="top" wrapText="1"/>
    </xf>
    <xf numFmtId="42" fontId="10" fillId="3" borderId="12" xfId="0" applyNumberFormat="1" applyFont="1" applyFill="1" applyBorder="1" applyAlignment="1">
      <alignment horizontal="left" vertical="top" wrapText="1"/>
    </xf>
    <xf numFmtId="0" fontId="5" fillId="3" borderId="0" xfId="0" applyFont="1" applyFill="1"/>
    <xf numFmtId="0" fontId="6" fillId="3" borderId="0" xfId="0" applyFont="1" applyFill="1"/>
    <xf numFmtId="0" fontId="5" fillId="4" borderId="0" xfId="0" applyFont="1" applyFill="1" applyAlignment="1">
      <alignment vertical="center"/>
    </xf>
    <xf numFmtId="0" fontId="6" fillId="4" borderId="0" xfId="0" applyFont="1" applyFill="1" applyAlignment="1">
      <alignment vertical="center"/>
    </xf>
    <xf numFmtId="0" fontId="3" fillId="4" borderId="0" xfId="0" applyFont="1" applyFill="1" applyAlignment="1">
      <alignment vertical="center"/>
    </xf>
    <xf numFmtId="0" fontId="3" fillId="4" borderId="0" xfId="0" applyFont="1" applyFill="1" applyAlignment="1">
      <alignment horizontal="left" vertical="center" wrapText="1"/>
    </xf>
    <xf numFmtId="0" fontId="11" fillId="3" borderId="0" xfId="0" applyFont="1" applyFill="1" applyBorder="1" applyAlignment="1">
      <alignment horizontal="left" vertical="top"/>
    </xf>
    <xf numFmtId="42" fontId="5" fillId="4" borderId="9" xfId="0" applyNumberFormat="1" applyFont="1" applyFill="1" applyBorder="1" applyAlignment="1">
      <alignment horizontal="left" vertical="center" indent="10"/>
    </xf>
    <xf numFmtId="42" fontId="5" fillId="4" borderId="10" xfId="0" applyNumberFormat="1" applyFont="1" applyFill="1" applyBorder="1" applyAlignment="1">
      <alignment horizontal="center" vertical="center"/>
    </xf>
    <xf numFmtId="42" fontId="5" fillId="4" borderId="11" xfId="0" applyNumberFormat="1" applyFont="1" applyFill="1" applyBorder="1" applyAlignment="1">
      <alignment horizontal="center" vertical="center"/>
    </xf>
    <xf numFmtId="0" fontId="3" fillId="3" borderId="0" xfId="0" applyFont="1" applyFill="1" applyAlignment="1">
      <alignment vertical="center"/>
    </xf>
    <xf numFmtId="0" fontId="10" fillId="3" borderId="2" xfId="0" applyFont="1" applyFill="1" applyBorder="1" applyAlignment="1">
      <alignment vertical="center"/>
    </xf>
    <xf numFmtId="0" fontId="12" fillId="3" borderId="2" xfId="1" applyFont="1" applyFill="1" applyBorder="1" applyAlignment="1">
      <alignment vertical="center"/>
    </xf>
    <xf numFmtId="0" fontId="3" fillId="0" borderId="0" xfId="0" applyFont="1" applyAlignment="1">
      <alignment vertical="center"/>
    </xf>
    <xf numFmtId="0" fontId="1" fillId="0" borderId="17" xfId="0" applyFont="1" applyBorder="1" applyAlignment="1">
      <alignment horizontal="left" vertical="center"/>
    </xf>
    <xf numFmtId="0" fontId="1" fillId="0" borderId="1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5" fillId="4" borderId="0" xfId="0" applyFont="1" applyFill="1" applyBorder="1" applyAlignment="1">
      <alignment horizontal="center" vertical="center"/>
    </xf>
    <xf numFmtId="0" fontId="5" fillId="4" borderId="0" xfId="0" applyFont="1" applyFill="1" applyBorder="1" applyAlignment="1">
      <alignment horizontal="left" vertical="center" indent="10"/>
    </xf>
    <xf numFmtId="0" fontId="9" fillId="3" borderId="0" xfId="0" applyFont="1" applyFill="1" applyBorder="1" applyAlignment="1">
      <alignment horizontal="left" vertical="center" wrapText="1"/>
    </xf>
    <xf numFmtId="0" fontId="2" fillId="6" borderId="4" xfId="0" applyFont="1" applyFill="1" applyBorder="1" applyAlignment="1">
      <alignment vertical="center" wrapText="1"/>
    </xf>
    <xf numFmtId="0" fontId="2" fillId="6" borderId="13" xfId="0" applyFont="1" applyFill="1" applyBorder="1" applyAlignment="1">
      <alignment vertical="center" wrapText="1"/>
    </xf>
    <xf numFmtId="0" fontId="2" fillId="6" borderId="18" xfId="0" applyFont="1" applyFill="1" applyBorder="1" applyAlignment="1">
      <alignment vertical="center" wrapText="1"/>
    </xf>
    <xf numFmtId="0" fontId="2" fillId="7" borderId="6" xfId="0" applyFont="1" applyFill="1" applyBorder="1" applyAlignment="1">
      <alignment vertical="center" wrapText="1"/>
    </xf>
    <xf numFmtId="0" fontId="2" fillId="7" borderId="4" xfId="0" applyFont="1" applyFill="1" applyBorder="1" applyAlignment="1">
      <alignment vertical="center" wrapText="1"/>
    </xf>
    <xf numFmtId="0" fontId="2" fillId="7" borderId="8" xfId="0" applyFont="1" applyFill="1" applyBorder="1" applyAlignment="1">
      <alignment vertical="center" wrapText="1"/>
    </xf>
    <xf numFmtId="0" fontId="9" fillId="3" borderId="0" xfId="0" applyFont="1" applyFill="1" applyBorder="1" applyAlignment="1">
      <alignment horizontal="left" vertical="center" indent="1"/>
    </xf>
    <xf numFmtId="0" fontId="9" fillId="5" borderId="12" xfId="0" applyFont="1" applyFill="1" applyBorder="1" applyAlignment="1">
      <alignment horizontal="left" vertical="center" wrapText="1" indent="1"/>
    </xf>
    <xf numFmtId="0" fontId="1" fillId="0" borderId="24" xfId="0" applyFont="1" applyBorder="1" applyAlignment="1">
      <alignment horizontal="left" vertical="center" wrapText="1"/>
    </xf>
    <xf numFmtId="0" fontId="9" fillId="3" borderId="12" xfId="0" applyFont="1" applyFill="1" applyBorder="1" applyAlignment="1">
      <alignment horizontal="left" vertical="center" wrapText="1" indent="1"/>
    </xf>
    <xf numFmtId="0" fontId="9" fillId="3" borderId="0" xfId="0" applyFont="1" applyFill="1" applyBorder="1" applyAlignment="1">
      <alignment horizontal="left" vertical="center" wrapText="1" indent="1"/>
    </xf>
    <xf numFmtId="0" fontId="2" fillId="3" borderId="2" xfId="0" applyFont="1" applyFill="1" applyBorder="1" applyAlignment="1">
      <alignment vertical="center" wrapText="1"/>
    </xf>
    <xf numFmtId="164" fontId="4" fillId="2" borderId="9" xfId="0" applyNumberFormat="1" applyFont="1" applyFill="1" applyBorder="1" applyAlignment="1">
      <alignment vertical="center"/>
    </xf>
    <xf numFmtId="164" fontId="4" fillId="2" borderId="10" xfId="0" applyNumberFormat="1" applyFont="1" applyFill="1" applyBorder="1" applyAlignment="1">
      <alignment vertical="center"/>
    </xf>
    <xf numFmtId="164" fontId="4" fillId="2" borderId="11" xfId="0" applyNumberFormat="1" applyFont="1" applyFill="1" applyBorder="1" applyAlignment="1">
      <alignment vertical="center"/>
    </xf>
    <xf numFmtId="0" fontId="3" fillId="3" borderId="2" xfId="0" applyFont="1" applyFill="1" applyBorder="1" applyAlignment="1">
      <alignment horizontal="left" vertical="center" indent="1"/>
    </xf>
    <xf numFmtId="0" fontId="1" fillId="3" borderId="2" xfId="0" applyFont="1" applyFill="1" applyBorder="1" applyAlignment="1">
      <alignment horizontal="left" vertical="center" wrapText="1" indent="1"/>
    </xf>
    <xf numFmtId="0" fontId="9" fillId="5" borderId="20" xfId="0" applyFont="1" applyFill="1" applyBorder="1" applyAlignment="1">
      <alignment horizontal="left" vertical="center" indent="1"/>
    </xf>
    <xf numFmtId="0" fontId="9" fillId="5" borderId="22" xfId="0" applyFont="1" applyFill="1" applyBorder="1" applyAlignment="1">
      <alignment horizontal="left" vertical="center" indent="1"/>
    </xf>
    <xf numFmtId="0" fontId="9" fillId="5" borderId="0" xfId="0" applyFont="1" applyFill="1" applyBorder="1" applyAlignment="1">
      <alignment horizontal="left" vertical="center" indent="1"/>
    </xf>
    <xf numFmtId="0" fontId="9" fillId="5" borderId="29" xfId="0" applyFont="1" applyFill="1" applyBorder="1" applyAlignment="1">
      <alignment horizontal="left" vertical="center" indent="1"/>
    </xf>
    <xf numFmtId="0" fontId="9" fillId="5" borderId="21" xfId="0" applyFont="1" applyFill="1" applyBorder="1" applyAlignment="1">
      <alignment horizontal="left" vertical="center" indent="1"/>
    </xf>
    <xf numFmtId="0" fontId="9" fillId="5" borderId="12" xfId="0" applyFont="1" applyFill="1" applyBorder="1" applyAlignment="1">
      <alignment horizontal="left" vertical="center" indent="1"/>
    </xf>
    <xf numFmtId="0" fontId="9" fillId="5" borderId="30" xfId="0" applyFont="1" applyFill="1" applyBorder="1" applyAlignment="1">
      <alignment horizontal="left" vertical="center" indent="1"/>
    </xf>
    <xf numFmtId="0" fontId="9" fillId="5" borderId="27" xfId="0" applyFont="1" applyFill="1" applyBorder="1" applyAlignment="1">
      <alignment horizontal="left" vertical="center" indent="1"/>
    </xf>
    <xf numFmtId="0" fontId="9" fillId="5" borderId="28" xfId="0" applyFont="1" applyFill="1" applyBorder="1" applyAlignment="1">
      <alignment horizontal="left" vertical="center" indent="1"/>
    </xf>
    <xf numFmtId="0" fontId="9" fillId="3" borderId="12" xfId="0" applyFont="1" applyFill="1" applyBorder="1" applyAlignment="1">
      <alignment horizontal="left" vertical="center" indent="1"/>
    </xf>
    <xf numFmtId="0" fontId="2" fillId="3" borderId="2" xfId="0" applyFont="1" applyFill="1" applyBorder="1" applyAlignment="1">
      <alignment wrapText="1"/>
    </xf>
    <xf numFmtId="0" fontId="10" fillId="3" borderId="2" xfId="0" applyFont="1" applyFill="1" applyBorder="1" applyAlignment="1">
      <alignment horizontal="left" vertical="center" wrapText="1"/>
    </xf>
    <xf numFmtId="0" fontId="9" fillId="5" borderId="30" xfId="0" applyFont="1" applyFill="1" applyBorder="1" applyAlignment="1">
      <alignment horizontal="left" vertical="center" wrapText="1" indent="1"/>
    </xf>
    <xf numFmtId="0" fontId="5" fillId="3" borderId="0" xfId="0" applyFont="1" applyFill="1" applyBorder="1" applyAlignment="1">
      <alignment horizontal="left" vertical="center" indent="10"/>
    </xf>
    <xf numFmtId="0" fontId="5" fillId="3" borderId="0" xfId="0" applyFont="1" applyFill="1" applyBorder="1" applyAlignment="1">
      <alignment horizontal="center" vertical="center"/>
    </xf>
    <xf numFmtId="0" fontId="5" fillId="3" borderId="1" xfId="0" applyFont="1" applyFill="1" applyBorder="1" applyAlignment="1">
      <alignment vertical="center"/>
    </xf>
    <xf numFmtId="0" fontId="1" fillId="3" borderId="17" xfId="0" applyFont="1" applyFill="1" applyBorder="1" applyAlignment="1">
      <alignment horizontal="left" vertical="center" wrapText="1" indent="1"/>
    </xf>
    <xf numFmtId="0" fontId="1" fillId="3" borderId="14" xfId="0" applyFont="1" applyFill="1" applyBorder="1" applyAlignment="1">
      <alignment horizontal="left" vertical="center" wrapText="1" indent="1"/>
    </xf>
    <xf numFmtId="0" fontId="1" fillId="3" borderId="15" xfId="0" applyFont="1" applyFill="1" applyBorder="1" applyAlignment="1">
      <alignment horizontal="left" vertical="center" wrapText="1" indent="1"/>
    </xf>
    <xf numFmtId="0" fontId="5" fillId="3" borderId="0" xfId="0" applyFont="1" applyFill="1" applyBorder="1" applyAlignment="1">
      <alignment vertical="center"/>
    </xf>
    <xf numFmtId="0" fontId="5" fillId="4" borderId="0" xfId="0" applyFont="1" applyFill="1" applyBorder="1" applyAlignment="1">
      <alignment horizontal="center" vertical="top"/>
    </xf>
    <xf numFmtId="0" fontId="5" fillId="4" borderId="0" xfId="0" applyFont="1" applyFill="1" applyBorder="1" applyAlignment="1">
      <alignment horizontal="center" vertical="top" wrapText="1"/>
    </xf>
    <xf numFmtId="0" fontId="5" fillId="3" borderId="0" xfId="0" applyFont="1" applyFill="1" applyBorder="1" applyAlignment="1">
      <alignment horizontal="center" vertical="top"/>
    </xf>
    <xf numFmtId="0" fontId="5" fillId="3" borderId="0" xfId="0" applyFont="1" applyFill="1" applyBorder="1" applyAlignment="1">
      <alignment horizontal="center" vertical="top" wrapText="1"/>
    </xf>
    <xf numFmtId="0" fontId="5" fillId="3" borderId="12" xfId="0" applyFont="1" applyFill="1" applyBorder="1" applyAlignment="1">
      <alignment horizontal="left" vertical="top" indent="10"/>
    </xf>
    <xf numFmtId="0" fontId="5" fillId="3" borderId="31" xfId="0" applyFont="1" applyFill="1" applyBorder="1" applyAlignment="1">
      <alignment horizontal="left" vertical="center" indent="10"/>
    </xf>
    <xf numFmtId="0" fontId="5" fillId="4" borderId="0" xfId="0" applyFont="1" applyFill="1" applyBorder="1" applyAlignment="1">
      <alignment vertical="center"/>
    </xf>
    <xf numFmtId="0" fontId="5" fillId="3" borderId="12" xfId="0" applyFont="1" applyFill="1" applyBorder="1" applyAlignment="1">
      <alignment horizontal="center" vertical="center"/>
    </xf>
    <xf numFmtId="0" fontId="5" fillId="4" borderId="0" xfId="0" applyFont="1" applyFill="1" applyBorder="1" applyAlignment="1">
      <alignment horizontal="left" vertical="top" indent="10"/>
    </xf>
    <xf numFmtId="0" fontId="5" fillId="5" borderId="0" xfId="0" applyFont="1" applyFill="1" applyBorder="1" applyAlignment="1">
      <alignment horizontal="left" vertical="center" indent="10"/>
    </xf>
    <xf numFmtId="0" fontId="5" fillId="5" borderId="27" xfId="0" applyFont="1" applyFill="1" applyBorder="1" applyAlignment="1">
      <alignment horizontal="left" vertical="center" indent="10"/>
    </xf>
    <xf numFmtId="0" fontId="5" fillId="5" borderId="28" xfId="0" applyFont="1" applyFill="1" applyBorder="1" applyAlignment="1">
      <alignment horizontal="left" vertical="center" indent="10"/>
    </xf>
    <xf numFmtId="0" fontId="5" fillId="5" borderId="29" xfId="0" applyFont="1" applyFill="1" applyBorder="1" applyAlignment="1">
      <alignment horizontal="left" vertical="center" indent="10"/>
    </xf>
    <xf numFmtId="0" fontId="5" fillId="5" borderId="12" xfId="0" applyFont="1" applyFill="1" applyBorder="1" applyAlignment="1">
      <alignment horizontal="left" vertical="center" indent="10"/>
    </xf>
    <xf numFmtId="0" fontId="5" fillId="5" borderId="30" xfId="0" applyFont="1" applyFill="1" applyBorder="1" applyAlignment="1">
      <alignment horizontal="left" vertical="center" indent="10"/>
    </xf>
    <xf numFmtId="0" fontId="3" fillId="5" borderId="20" xfId="0" applyFont="1" applyFill="1" applyBorder="1" applyAlignment="1">
      <alignment horizontal="left" vertical="center" indent="1"/>
    </xf>
    <xf numFmtId="0" fontId="3" fillId="5" borderId="22" xfId="0" applyFont="1" applyFill="1" applyBorder="1" applyAlignment="1">
      <alignment horizontal="left" vertical="center" indent="1"/>
    </xf>
    <xf numFmtId="0" fontId="3" fillId="5" borderId="27" xfId="0" applyFont="1" applyFill="1" applyBorder="1" applyAlignment="1">
      <alignment horizontal="left" vertical="center" indent="1"/>
    </xf>
    <xf numFmtId="0" fontId="3" fillId="5" borderId="0" xfId="0" applyFont="1" applyFill="1" applyBorder="1" applyAlignment="1">
      <alignment horizontal="left" vertical="center" indent="1"/>
    </xf>
    <xf numFmtId="0" fontId="3" fillId="3" borderId="0" xfId="0" applyFont="1" applyFill="1" applyBorder="1" applyAlignment="1">
      <alignment horizontal="left" vertical="center" indent="1"/>
    </xf>
    <xf numFmtId="0" fontId="3" fillId="3" borderId="22" xfId="0" applyFont="1" applyFill="1" applyBorder="1" applyAlignment="1">
      <alignment horizontal="left" vertical="center" indent="1"/>
    </xf>
    <xf numFmtId="0" fontId="3" fillId="3" borderId="0" xfId="0" applyFont="1" applyFill="1" applyBorder="1" applyAlignment="1">
      <alignment horizontal="left" vertical="top" indent="1"/>
    </xf>
    <xf numFmtId="0" fontId="1" fillId="3" borderId="8" xfId="0" applyFont="1" applyFill="1" applyBorder="1" applyAlignment="1">
      <alignment horizontal="left" vertical="center" wrapText="1" indent="1"/>
    </xf>
    <xf numFmtId="0" fontId="3" fillId="8" borderId="9" xfId="0" applyFont="1" applyFill="1" applyBorder="1" applyAlignment="1" applyProtection="1">
      <alignment horizontal="left" vertical="center" indent="1"/>
      <protection locked="0"/>
    </xf>
    <xf numFmtId="0" fontId="3" fillId="8" borderId="10" xfId="0" applyFont="1" applyFill="1" applyBorder="1" applyAlignment="1" applyProtection="1">
      <alignment horizontal="left"/>
      <protection locked="0"/>
    </xf>
    <xf numFmtId="0" fontId="3" fillId="8" borderId="11" xfId="0" applyFont="1" applyFill="1" applyBorder="1" applyAlignment="1" applyProtection="1">
      <alignment horizontal="left"/>
      <protection locked="0"/>
    </xf>
    <xf numFmtId="0" fontId="3" fillId="8" borderId="2" xfId="0" applyFont="1" applyFill="1" applyBorder="1" applyAlignment="1" applyProtection="1">
      <alignment horizontal="left" vertical="top" wrapText="1"/>
      <protection locked="0"/>
    </xf>
    <xf numFmtId="8" fontId="2" fillId="8" borderId="19" xfId="0" applyNumberFormat="1" applyFont="1" applyFill="1" applyBorder="1" applyAlignment="1" applyProtection="1">
      <alignment vertical="center" wrapText="1"/>
      <protection locked="0"/>
    </xf>
    <xf numFmtId="8" fontId="2" fillId="8" borderId="2" xfId="0" applyNumberFormat="1" applyFont="1" applyFill="1" applyBorder="1" applyAlignment="1" applyProtection="1">
      <alignment vertical="center" wrapText="1"/>
      <protection locked="0"/>
    </xf>
    <xf numFmtId="8" fontId="2" fillId="8" borderId="3" xfId="0" applyNumberFormat="1" applyFont="1" applyFill="1" applyBorder="1" applyAlignment="1" applyProtection="1">
      <alignment vertical="center" wrapText="1"/>
      <protection locked="0"/>
    </xf>
    <xf numFmtId="8" fontId="2" fillId="8" borderId="7" xfId="0" applyNumberFormat="1" applyFont="1" applyFill="1" applyBorder="1" applyAlignment="1" applyProtection="1">
      <alignment vertical="center" wrapText="1"/>
      <protection locked="0"/>
    </xf>
    <xf numFmtId="8" fontId="2" fillId="8" borderId="5" xfId="0" applyNumberFormat="1" applyFont="1" applyFill="1" applyBorder="1" applyAlignment="1" applyProtection="1">
      <alignment vertical="center" wrapText="1"/>
      <protection locked="0"/>
    </xf>
    <xf numFmtId="0" fontId="9" fillId="8" borderId="2" xfId="0" applyFont="1" applyFill="1" applyBorder="1" applyAlignment="1" applyProtection="1">
      <alignment vertical="top"/>
      <protection locked="0"/>
    </xf>
    <xf numFmtId="0" fontId="2" fillId="8" borderId="2" xfId="0" applyFont="1" applyFill="1" applyBorder="1" applyAlignment="1" applyProtection="1">
      <alignment horizontal="left" vertical="center" wrapText="1"/>
      <protection locked="0"/>
    </xf>
    <xf numFmtId="0" fontId="2" fillId="8" borderId="9" xfId="0" applyFont="1" applyFill="1" applyBorder="1" applyAlignment="1" applyProtection="1">
      <alignment horizontal="left" vertical="center" wrapText="1"/>
      <protection locked="0"/>
    </xf>
    <xf numFmtId="164" fontId="2" fillId="8" borderId="2" xfId="0" applyNumberFormat="1" applyFont="1" applyFill="1" applyBorder="1" applyAlignment="1" applyProtection="1">
      <alignment horizontal="right" vertical="center" wrapText="1"/>
      <protection locked="0"/>
    </xf>
    <xf numFmtId="1" fontId="2" fillId="8" borderId="2" xfId="0" applyNumberFormat="1" applyFont="1" applyFill="1" applyBorder="1" applyAlignment="1" applyProtection="1">
      <alignment horizontal="left" vertical="center" wrapText="1"/>
      <protection locked="0"/>
    </xf>
    <xf numFmtId="1" fontId="2" fillId="8" borderId="9" xfId="0" applyNumberFormat="1" applyFont="1" applyFill="1" applyBorder="1" applyAlignment="1" applyProtection="1">
      <alignment horizontal="left" vertical="center" wrapText="1"/>
      <protection locked="0"/>
    </xf>
    <xf numFmtId="42" fontId="4" fillId="3" borderId="0" xfId="0" applyNumberFormat="1" applyFont="1" applyFill="1" applyBorder="1" applyAlignment="1">
      <alignment horizontal="left" vertical="top" wrapText="1"/>
    </xf>
    <xf numFmtId="0" fontId="10" fillId="3" borderId="9" xfId="0" applyFont="1" applyFill="1" applyBorder="1" applyAlignment="1">
      <alignment horizontal="center" vertical="center"/>
    </xf>
    <xf numFmtId="0" fontId="10" fillId="3" borderId="1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9" xfId="0" applyFont="1" applyFill="1" applyBorder="1" applyAlignment="1">
      <alignment horizontal="center" vertical="center"/>
    </xf>
    <xf numFmtId="0" fontId="10" fillId="3" borderId="2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9" fillId="3" borderId="12" xfId="0" applyFont="1" applyFill="1" applyBorder="1" applyAlignment="1">
      <alignment horizontal="center" vertical="top"/>
    </xf>
    <xf numFmtId="0" fontId="11" fillId="3" borderId="0" xfId="0" applyFont="1" applyFill="1" applyBorder="1" applyAlignment="1">
      <alignment horizontal="left" vertical="top" wrapText="1"/>
    </xf>
    <xf numFmtId="0" fontId="2" fillId="3" borderId="0" xfId="0" applyFont="1" applyFill="1" applyBorder="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colors>
    <mruColors>
      <color rgb="FFFBEAD9"/>
      <color rgb="FFD9EBF7"/>
      <color rgb="FF007BC7"/>
      <color rgb="FFCCE7F4"/>
      <color rgb="FFDEF0F8"/>
      <color rgb="FFEE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866775</xdr:colOff>
      <xdr:row>0</xdr:row>
      <xdr:rowOff>0</xdr:rowOff>
    </xdr:from>
    <xdr:to>
      <xdr:col>5</xdr:col>
      <xdr:colOff>751312</xdr:colOff>
      <xdr:row>6</xdr:row>
      <xdr:rowOff>142805</xdr:rowOff>
    </xdr:to>
    <xdr:pic>
      <xdr:nvPicPr>
        <xdr:cNvPr id="3" name="Afbeelding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781"/>
        <a:stretch/>
      </xdr:blipFill>
      <xdr:spPr>
        <a:xfrm>
          <a:off x="1085850" y="0"/>
          <a:ext cx="5380462" cy="1382960"/>
        </a:xfrm>
        <a:prstGeom prst="rect">
          <a:avLst/>
        </a:prstGeom>
      </xdr:spPr>
    </xdr:pic>
    <xdr:clientData/>
  </xdr:twoCellAnchor>
  <xdr:twoCellAnchor>
    <xdr:from>
      <xdr:col>1</xdr:col>
      <xdr:colOff>0</xdr:colOff>
      <xdr:row>15</xdr:row>
      <xdr:rowOff>7682</xdr:rowOff>
    </xdr:from>
    <xdr:to>
      <xdr:col>7</xdr:col>
      <xdr:colOff>7682</xdr:colOff>
      <xdr:row>41</xdr:row>
      <xdr:rowOff>199718</xdr:rowOff>
    </xdr:to>
    <xdr:sp macro="" textlink="">
      <xdr:nvSpPr>
        <xdr:cNvPr id="4" name="Tekstvak 3">
          <a:extLst>
            <a:ext uri="{FF2B5EF4-FFF2-40B4-BE49-F238E27FC236}">
              <a16:creationId xmlns:a16="http://schemas.microsoft.com/office/drawing/2014/main" id="{00000000-0008-0000-0000-000004000000}"/>
            </a:ext>
          </a:extLst>
        </xdr:cNvPr>
        <xdr:cNvSpPr txBox="1"/>
      </xdr:nvSpPr>
      <xdr:spPr>
        <a:xfrm>
          <a:off x="222762" y="2834456"/>
          <a:ext cx="7696815" cy="5584415"/>
        </a:xfrm>
        <a:prstGeom prst="rect">
          <a:avLst/>
        </a:prstGeom>
        <a:solidFill>
          <a:srgbClr val="D9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Met dit format berekent u de begrote garantiebesomming met eerdere besommingen voor een testvaart. U gebruikt hiervoor gegevens van eerdere vaarten van de 3 kalenderjaren voor het jaar van de eerste testvaart. Voor de begroting in uw subsidieaanvraag gebruikt u de 3 kalenderjaren voor 2024, dit zijn 2021, 2022 en 2023.</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Hoe invullen</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U bepaalt eerst in welk kwartaal of welke kwartalen u de testvaarten wil doen. U hoeft alleen voor die kwartalen de tabellen in te vullen. U kiest per kwartaal 10 besommingen van eerdere visreizen. Deze komen uit hetzelfde kwartaal van de 3 voorgaande jaren. De bedragen vult u in de kolom Bruto besomming in. U mag zelf kiezen uit welke jaren deze besommingen zijn, zolang u in elk geval van elk jaar (2021, 2022 en 2023) minimaal 1 besomming gebruikt. Als u nog geen bedragen van een visser heeft, kunt u geschatte besommingen invullen. Hiervoor gebruikt u gegevens van het verleden. </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We gaan in dit formulier uit van een visreis van 5 zeedagen in 1 kalenderweek. </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Indexfactor</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de tabel ziet u ook de indexfactor. Deze is berekend met de consumentenprijsindexcijfers (CPI) van het Centraal Bureau voor de Statistiek (CBS). We gebruiken hiervoor de meest recente CPI, dit is bijvoorbeeld voor 2021 de CPI2020. Per jaar bepalen we de indexfactor met de formule: CPI2023/CPIx-1. x is het jaar van de aangeleverde besommingsbrieven. De toekomstige indexfactoren kunnen we pas berekenen als de CPI's van die jaren bekend zijn.</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Stappen in dit document</a:t>
          </a:r>
          <a:endParaRPr lang="nl-NL" sz="1100">
            <a:solidFill>
              <a:schemeClr val="dk1"/>
            </a:solidFill>
            <a:effectLst/>
            <a:latin typeface="+mn-lt"/>
            <a:ea typeface="+mn-ea"/>
            <a:cs typeface="+mn-cs"/>
          </a:endParaRPr>
        </a:p>
        <a:p>
          <a:pPr lvl="0"/>
          <a:r>
            <a:rPr lang="nl-NL" sz="1100" b="1">
              <a:solidFill>
                <a:schemeClr val="dk1"/>
              </a:solidFill>
              <a:effectLst/>
              <a:latin typeface="+mn-lt"/>
              <a:ea typeface="+mn-ea"/>
              <a:cs typeface="+mn-cs"/>
            </a:rPr>
            <a:t>·    Stap 1:</a:t>
          </a:r>
          <a:r>
            <a:rPr lang="nl-NL" sz="1100">
              <a:solidFill>
                <a:schemeClr val="dk1"/>
              </a:solidFill>
              <a:effectLst/>
              <a:latin typeface="+mn-lt"/>
              <a:ea typeface="+mn-ea"/>
              <a:cs typeface="+mn-cs"/>
            </a:rPr>
            <a:t> U vult 10 (geschatte) besommingen in bij de kwartalen waarin u testvaarten wilt doen. Hiermee wordt de gemiddelde      </a:t>
          </a:r>
        </a:p>
        <a:p>
          <a:pPr lvl="0"/>
          <a:r>
            <a:rPr lang="nl-NL" sz="1100">
              <a:solidFill>
                <a:schemeClr val="dk1"/>
              </a:solidFill>
              <a:effectLst/>
              <a:latin typeface="+mn-lt"/>
              <a:ea typeface="+mn-ea"/>
              <a:cs typeface="+mn-cs"/>
            </a:rPr>
            <a:t>                   besomming van een kwartaal berekend.</a:t>
          </a:r>
        </a:p>
        <a:p>
          <a:pPr lvl="0"/>
          <a:r>
            <a:rPr lang="nl-NL" sz="1100" b="1">
              <a:solidFill>
                <a:schemeClr val="dk1"/>
              </a:solidFill>
              <a:effectLst/>
              <a:latin typeface="+mn-lt"/>
              <a:ea typeface="+mn-ea"/>
              <a:cs typeface="+mn-cs"/>
            </a:rPr>
            <a:t>·    Stap 2:</a:t>
          </a:r>
          <a:r>
            <a:rPr lang="nl-NL" sz="1100">
              <a:solidFill>
                <a:schemeClr val="dk1"/>
              </a:solidFill>
              <a:effectLst/>
              <a:latin typeface="+mn-lt"/>
              <a:ea typeface="+mn-ea"/>
              <a:cs typeface="+mn-cs"/>
            </a:rPr>
            <a:t> U maakt een schatting van de inflatie in de komende jaren. Deze indexfactor wordt gebruikt om een schatting van de  </a:t>
          </a:r>
        </a:p>
        <a:p>
          <a:pPr lvl="0"/>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gemiddelde besomming in de toekomst te maken.</a:t>
          </a:r>
        </a:p>
        <a:p>
          <a:pPr lvl="0"/>
          <a:r>
            <a:rPr lang="nl-NL" sz="1100" b="1">
              <a:solidFill>
                <a:schemeClr val="dk1"/>
              </a:solidFill>
              <a:effectLst/>
              <a:latin typeface="+mn-lt"/>
              <a:ea typeface="+mn-ea"/>
              <a:cs typeface="+mn-cs"/>
            </a:rPr>
            <a:t>·    Stap 3:</a:t>
          </a:r>
          <a:r>
            <a:rPr lang="nl-NL" sz="1100">
              <a:solidFill>
                <a:schemeClr val="dk1"/>
              </a:solidFill>
              <a:effectLst/>
              <a:latin typeface="+mn-lt"/>
              <a:ea typeface="+mn-ea"/>
              <a:cs typeface="+mn-cs"/>
            </a:rPr>
            <a:t> U vult in hoeveel testvaarten u wilt doen en in welke kwartalen. Ook vult u schattingen in van de totale besommingen van </a:t>
          </a:r>
        </a:p>
        <a:p>
          <a:pPr lvl="0"/>
          <a:r>
            <a:rPr lang="nl-NL" sz="1100">
              <a:solidFill>
                <a:schemeClr val="dk1"/>
              </a:solidFill>
              <a:effectLst/>
              <a:latin typeface="+mn-lt"/>
              <a:ea typeface="+mn-ea"/>
              <a:cs typeface="+mn-cs"/>
            </a:rPr>
            <a:t>                   de testvaarten. Hiermee wordt het geschatte visverlet berekend. </a:t>
          </a:r>
        </a:p>
        <a:p>
          <a:pPr lvl="0"/>
          <a:r>
            <a:rPr lang="nl-NL" sz="1100" b="1">
              <a:solidFill>
                <a:schemeClr val="dk1"/>
              </a:solidFill>
              <a:effectLst/>
              <a:latin typeface="+mn-lt"/>
              <a:ea typeface="+mn-ea"/>
              <a:cs typeface="+mn-cs"/>
            </a:rPr>
            <a:t>·    Stap 4:</a:t>
          </a:r>
          <a:r>
            <a:rPr lang="nl-NL" sz="1100">
              <a:solidFill>
                <a:schemeClr val="dk1"/>
              </a:solidFill>
              <a:effectLst/>
              <a:latin typeface="+mn-lt"/>
              <a:ea typeface="+mn-ea"/>
              <a:cs typeface="+mn-cs"/>
            </a:rPr>
            <a:t> Heeft u (de)montagedagen voor het testen? U vult in hoeveel (de)montagedagen u heeft per kwartaal. Dit is per testvaart</a:t>
          </a:r>
          <a:r>
            <a:rPr lang="nl-NL" sz="1100" baseline="0">
              <a:solidFill>
                <a:schemeClr val="dk1"/>
              </a:solidFill>
              <a:effectLst/>
              <a:latin typeface="+mn-lt"/>
              <a:ea typeface="+mn-ea"/>
              <a:cs typeface="+mn-cs"/>
            </a:rPr>
            <a:t> </a:t>
          </a:r>
        </a:p>
        <a:p>
          <a:pPr lvl="0"/>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maximaal 1 week voor de testvaart en maximaal 1 week erna. U geeft maximaal 5 dagen op per kalenderweek.</a:t>
          </a:r>
        </a:p>
        <a:p>
          <a:pPr lvl="0"/>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Opgeven in uw subsidieaanvraag</a:t>
          </a:r>
          <a:r>
            <a:rPr lang="nl-NL" sz="1100">
              <a:solidFill>
                <a:schemeClr val="dk1"/>
              </a:solidFill>
              <a:effectLst/>
              <a:latin typeface="+mn-lt"/>
              <a:ea typeface="+mn-ea"/>
              <a:cs typeface="+mn-cs"/>
            </a:rPr>
            <a:t>. U geeft in uw subsidieaanvraag het totale geschatte visverlet op uit cel G159. Heeft u ook (de)montagedagen? Dan gebruikt u het totale geschatte visverlet uit cel G194.</a:t>
          </a:r>
        </a:p>
      </xdr:txBody>
    </xdr:sp>
    <xdr:clientData/>
  </xdr:twoCellAnchor>
  <mc:AlternateContent xmlns:mc="http://schemas.openxmlformats.org/markup-compatibility/2006">
    <mc:Choice xmlns:a14="http://schemas.microsoft.com/office/drawing/2010/main" Requires="a14">
      <xdr:twoCellAnchor>
        <xdr:from>
          <xdr:col>5</xdr:col>
          <xdr:colOff>552450</xdr:colOff>
          <xdr:row>2</xdr:row>
          <xdr:rowOff>95250</xdr:rowOff>
        </xdr:from>
        <xdr:to>
          <xdr:col>5</xdr:col>
          <xdr:colOff>1238250</xdr:colOff>
          <xdr:row>5</xdr:row>
          <xdr:rowOff>104775</xdr:rowOff>
        </xdr:to>
        <xdr:sp macro="" textlink="">
          <xdr:nvSpPr>
            <xdr:cNvPr id="1032" name="Object 8" descr="EU vlag"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pendata.cbs.nl/statlin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ED0C3-B6E8-4C6F-9620-26EEB0B61A6C}">
  <dimension ref="A1:CH348"/>
  <sheetViews>
    <sheetView showGridLines="0" tabSelected="1" zoomScaleNormal="100" workbookViewId="0">
      <selection activeCell="K172" sqref="K172"/>
    </sheetView>
  </sheetViews>
  <sheetFormatPr defaultColWidth="8.85546875" defaultRowHeight="11.25" x14ac:dyDescent="0.15"/>
  <cols>
    <col min="1" max="1" width="3.28515625" style="3" customWidth="1"/>
    <col min="2" max="2" width="22.7109375" style="65" customWidth="1"/>
    <col min="3" max="3" width="19.85546875" style="65" customWidth="1"/>
    <col min="4" max="4" width="20.7109375" style="65" customWidth="1"/>
    <col min="5" max="6" width="19.28515625" style="65" customWidth="1"/>
    <col min="7" max="7" width="15.140625" style="65" customWidth="1"/>
    <col min="8" max="8" width="5.85546875" style="3" customWidth="1"/>
    <col min="9" max="14" width="19.28515625" style="65" customWidth="1"/>
    <col min="15" max="16" width="8.85546875" style="3"/>
    <col min="17" max="17" width="11" style="3" customWidth="1"/>
    <col min="18" max="18" width="20.28515625" style="3" customWidth="1"/>
    <col min="19" max="19" width="15" style="3" customWidth="1"/>
    <col min="20" max="20" width="18.7109375" style="3" customWidth="1"/>
    <col min="21" max="21" width="22.140625" style="3" customWidth="1"/>
    <col min="22" max="23" width="8.85546875" style="3"/>
    <col min="24" max="24" width="10" style="3" customWidth="1"/>
    <col min="25" max="25" width="19.7109375" style="3" customWidth="1"/>
    <col min="26" max="26" width="14" style="3" customWidth="1"/>
    <col min="27" max="27" width="18.7109375" style="3" customWidth="1"/>
    <col min="28" max="28" width="24.140625" style="3" customWidth="1"/>
    <col min="29" max="78" width="8.85546875" style="3"/>
    <col min="79" max="16384" width="8.85546875" style="65"/>
  </cols>
  <sheetData>
    <row r="1" spans="1:86" s="6" customFormat="1" ht="12" customHeight="1" x14ac:dyDescent="0.15">
      <c r="A1" s="92"/>
      <c r="B1" s="3"/>
      <c r="C1" s="3"/>
      <c r="D1" s="3"/>
      <c r="E1" s="4"/>
      <c r="F1" s="4"/>
      <c r="G1" s="4"/>
      <c r="H1" s="8"/>
      <c r="I1" s="92"/>
      <c r="J1" s="92"/>
      <c r="K1" s="92"/>
      <c r="L1" s="92"/>
      <c r="M1" s="92"/>
      <c r="N1" s="92"/>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5"/>
      <c r="CB1" s="5"/>
      <c r="CC1" s="5"/>
      <c r="CD1" s="5"/>
      <c r="CE1" s="5"/>
      <c r="CF1" s="5"/>
      <c r="CG1" s="5"/>
      <c r="CH1" s="5"/>
    </row>
    <row r="2" spans="1:86" s="10" customFormat="1" ht="12" customHeight="1" x14ac:dyDescent="0.15">
      <c r="A2" s="7"/>
      <c r="B2" s="3"/>
      <c r="C2" s="3"/>
      <c r="D2" s="3"/>
      <c r="E2" s="8"/>
      <c r="F2" s="8"/>
      <c r="G2" s="8"/>
      <c r="H2" s="202"/>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9"/>
      <c r="CB2" s="9"/>
      <c r="CC2" s="9"/>
      <c r="CD2" s="9"/>
      <c r="CE2" s="9"/>
      <c r="CF2" s="9"/>
      <c r="CG2" s="9"/>
      <c r="CH2" s="9"/>
    </row>
    <row r="3" spans="1:86" s="6" customFormat="1" ht="12" customHeight="1" x14ac:dyDescent="0.15">
      <c r="A3" s="92"/>
      <c r="B3" s="3"/>
      <c r="C3" s="5"/>
      <c r="D3" s="3"/>
      <c r="E3" s="11"/>
      <c r="F3" s="5"/>
      <c r="G3" s="15"/>
      <c r="H3" s="15"/>
      <c r="I3" s="92"/>
      <c r="J3" s="92"/>
      <c r="K3" s="92"/>
      <c r="L3" s="92"/>
      <c r="M3" s="92"/>
      <c r="N3" s="92"/>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5"/>
      <c r="CB3" s="5"/>
      <c r="CC3" s="5"/>
      <c r="CD3" s="5"/>
      <c r="CE3" s="5"/>
      <c r="CF3" s="5"/>
      <c r="CG3" s="5"/>
      <c r="CH3" s="5"/>
    </row>
    <row r="4" spans="1:86" s="6" customFormat="1" ht="12" customHeight="1" x14ac:dyDescent="0.15">
      <c r="A4" s="92"/>
      <c r="B4" s="3"/>
      <c r="C4" s="3"/>
      <c r="D4" s="3"/>
      <c r="E4" s="11"/>
      <c r="F4" s="11"/>
      <c r="G4" s="11"/>
      <c r="H4" s="202"/>
      <c r="I4" s="92"/>
      <c r="J4" s="92"/>
      <c r="K4" s="92"/>
      <c r="L4" s="92"/>
      <c r="M4" s="92"/>
      <c r="N4" s="92"/>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5"/>
      <c r="CB4" s="5"/>
      <c r="CC4" s="5"/>
      <c r="CD4" s="5"/>
      <c r="CE4" s="5"/>
      <c r="CF4" s="5"/>
      <c r="CG4" s="5"/>
      <c r="CH4" s="5"/>
    </row>
    <row r="5" spans="1:86" s="6" customFormat="1" ht="12" customHeight="1" x14ac:dyDescent="0.15">
      <c r="A5" s="92"/>
      <c r="B5" s="3"/>
      <c r="C5" s="3"/>
      <c r="D5" s="3"/>
      <c r="E5" s="11"/>
      <c r="F5" s="11"/>
      <c r="G5" s="12" t="s">
        <v>0</v>
      </c>
      <c r="H5" s="202"/>
      <c r="I5" s="92"/>
      <c r="J5" s="92"/>
      <c r="K5" s="92"/>
      <c r="L5" s="92"/>
      <c r="M5" s="92"/>
      <c r="N5" s="92"/>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5"/>
      <c r="CB5" s="5"/>
      <c r="CC5" s="5"/>
      <c r="CD5" s="5"/>
      <c r="CE5" s="5"/>
      <c r="CF5" s="5"/>
      <c r="CG5" s="5"/>
      <c r="CH5" s="5"/>
    </row>
    <row r="6" spans="1:86" s="6" customFormat="1" ht="38.25" customHeight="1" x14ac:dyDescent="0.15">
      <c r="A6" s="92"/>
      <c r="B6" s="3"/>
      <c r="C6" s="3"/>
      <c r="D6" s="3"/>
      <c r="E6" s="11"/>
      <c r="F6" s="11"/>
      <c r="G6" s="11"/>
      <c r="H6" s="11"/>
      <c r="I6" s="92"/>
      <c r="J6" s="92"/>
      <c r="K6" s="92"/>
      <c r="L6" s="92"/>
      <c r="M6" s="92"/>
      <c r="N6" s="92"/>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5"/>
      <c r="CB6" s="5"/>
      <c r="CC6" s="5"/>
      <c r="CD6" s="5"/>
      <c r="CE6" s="5"/>
      <c r="CF6" s="5"/>
      <c r="CG6" s="5"/>
      <c r="CH6" s="5"/>
    </row>
    <row r="7" spans="1:86" s="6" customFormat="1" ht="24" customHeight="1" x14ac:dyDescent="0.25">
      <c r="A7" s="92"/>
      <c r="B7" s="100" t="s">
        <v>62</v>
      </c>
      <c r="C7" s="100"/>
      <c r="D7" s="100"/>
      <c r="E7" s="100"/>
      <c r="F7" s="101"/>
      <c r="G7" s="101"/>
      <c r="H7" s="101"/>
      <c r="I7" s="102"/>
      <c r="J7" s="102"/>
      <c r="K7" s="102"/>
      <c r="L7" s="102"/>
      <c r="M7" s="102"/>
      <c r="N7" s="102"/>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5"/>
      <c r="CB7" s="5"/>
      <c r="CC7" s="5"/>
      <c r="CD7" s="5"/>
      <c r="CE7" s="5"/>
      <c r="CF7" s="5"/>
      <c r="CG7" s="5"/>
      <c r="CH7" s="5"/>
    </row>
    <row r="8" spans="1:86" s="104" customFormat="1" ht="5.0999999999999996" customHeight="1" x14ac:dyDescent="0.25">
      <c r="A8" s="92"/>
      <c r="B8" s="103"/>
      <c r="C8" s="103"/>
      <c r="D8" s="103"/>
      <c r="E8" s="103"/>
      <c r="F8" s="8"/>
      <c r="G8" s="8"/>
      <c r="H8" s="8"/>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row>
    <row r="9" spans="1:86" s="6" customFormat="1" ht="15" customHeight="1" x14ac:dyDescent="0.25">
      <c r="A9" s="92"/>
      <c r="B9" s="105" t="s">
        <v>1</v>
      </c>
      <c r="C9" s="105"/>
      <c r="D9" s="105"/>
      <c r="E9" s="105"/>
      <c r="F9" s="92"/>
      <c r="G9" s="8"/>
      <c r="H9" s="8"/>
      <c r="I9" s="92"/>
      <c r="J9" s="92"/>
      <c r="K9" s="92"/>
      <c r="L9" s="92"/>
      <c r="M9" s="92"/>
      <c r="N9" s="92"/>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5"/>
      <c r="CB9" s="5"/>
      <c r="CC9" s="5"/>
      <c r="CD9" s="5"/>
      <c r="CE9" s="5"/>
      <c r="CF9" s="5"/>
      <c r="CG9" s="5"/>
      <c r="CH9" s="5"/>
    </row>
    <row r="10" spans="1:86" s="6" customFormat="1" ht="17.100000000000001" customHeight="1" x14ac:dyDescent="0.15">
      <c r="A10" s="92"/>
      <c r="B10" s="142" t="s">
        <v>2</v>
      </c>
      <c r="C10" s="187"/>
      <c r="D10" s="188"/>
      <c r="E10" s="189"/>
      <c r="F10" s="92"/>
      <c r="G10" s="3"/>
      <c r="H10" s="3"/>
      <c r="I10" s="3"/>
      <c r="J10" s="3"/>
      <c r="K10" s="92"/>
      <c r="L10" s="92"/>
      <c r="M10" s="92"/>
      <c r="N10" s="92"/>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5"/>
      <c r="CB10" s="5"/>
      <c r="CC10" s="5"/>
      <c r="CD10" s="5"/>
      <c r="CE10" s="5"/>
      <c r="CF10" s="5"/>
      <c r="CG10" s="5"/>
      <c r="CH10" s="5"/>
    </row>
    <row r="11" spans="1:86" s="6" customFormat="1" ht="17.100000000000001" customHeight="1" x14ac:dyDescent="0.15">
      <c r="A11" s="92"/>
      <c r="B11" s="142" t="s">
        <v>3</v>
      </c>
      <c r="C11" s="187"/>
      <c r="D11" s="188"/>
      <c r="E11" s="189"/>
      <c r="F11" s="92"/>
      <c r="G11" s="3"/>
      <c r="H11" s="3"/>
      <c r="I11" s="3"/>
      <c r="J11" s="3"/>
      <c r="K11" s="92"/>
      <c r="L11" s="92"/>
      <c r="M11" s="92"/>
      <c r="N11" s="92"/>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5"/>
      <c r="CB11" s="5"/>
      <c r="CC11" s="5"/>
      <c r="CD11" s="5"/>
      <c r="CE11" s="5"/>
      <c r="CF11" s="5"/>
      <c r="CG11" s="5"/>
      <c r="CH11" s="5"/>
    </row>
    <row r="12" spans="1:86" s="6" customFormat="1" ht="17.100000000000001" customHeight="1" x14ac:dyDescent="0.15">
      <c r="A12" s="92"/>
      <c r="B12" s="142" t="s">
        <v>4</v>
      </c>
      <c r="C12" s="187"/>
      <c r="D12" s="188"/>
      <c r="E12" s="189"/>
      <c r="F12" s="92"/>
      <c r="G12" s="3"/>
      <c r="H12" s="3"/>
      <c r="I12" s="3"/>
      <c r="J12" s="3"/>
      <c r="K12" s="92"/>
      <c r="L12" s="92"/>
      <c r="M12" s="92"/>
      <c r="N12" s="92"/>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5"/>
      <c r="CB12" s="5"/>
      <c r="CC12" s="5"/>
      <c r="CD12" s="5"/>
      <c r="CE12" s="5"/>
      <c r="CF12" s="5"/>
      <c r="CG12" s="5"/>
      <c r="CH12" s="5"/>
    </row>
    <row r="13" spans="1:86" s="6" customFormat="1" ht="12" customHeight="1" x14ac:dyDescent="0.15">
      <c r="A13" s="92"/>
      <c r="B13" s="3"/>
      <c r="C13" s="3"/>
      <c r="D13" s="3"/>
      <c r="E13" s="3"/>
      <c r="F13" s="3"/>
      <c r="G13" s="42"/>
      <c r="H13" s="15"/>
      <c r="I13" s="3"/>
      <c r="J13" s="3"/>
      <c r="K13" s="92"/>
      <c r="L13" s="92"/>
      <c r="M13" s="92"/>
      <c r="N13" s="9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5"/>
      <c r="CB13" s="5"/>
      <c r="CC13" s="5"/>
      <c r="CD13" s="5"/>
      <c r="CE13" s="5"/>
      <c r="CF13" s="5"/>
      <c r="CG13" s="5"/>
      <c r="CH13" s="5"/>
    </row>
    <row r="14" spans="1:86" s="6" customFormat="1" ht="15" customHeight="1" x14ac:dyDescent="0.25">
      <c r="A14" s="92"/>
      <c r="B14" s="108" t="s">
        <v>5</v>
      </c>
      <c r="C14" s="109"/>
      <c r="D14" s="109"/>
      <c r="E14" s="109"/>
      <c r="F14" s="109"/>
      <c r="G14" s="109"/>
      <c r="H14" s="110"/>
      <c r="I14" s="108"/>
      <c r="J14" s="108" t="s">
        <v>6</v>
      </c>
      <c r="K14" s="111"/>
      <c r="L14" s="111"/>
      <c r="M14" s="111"/>
      <c r="N14" s="111"/>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5"/>
      <c r="CB14" s="5"/>
      <c r="CC14" s="5"/>
      <c r="CD14" s="5"/>
      <c r="CE14" s="5"/>
      <c r="CF14" s="5"/>
      <c r="CG14" s="5"/>
      <c r="CH14" s="5"/>
    </row>
    <row r="15" spans="1:86" s="104" customFormat="1" ht="5.0999999999999996" customHeight="1" x14ac:dyDescent="0.15">
      <c r="A15" s="92"/>
      <c r="B15" s="106"/>
      <c r="C15" s="107"/>
      <c r="D15" s="107"/>
      <c r="E15" s="107"/>
      <c r="F15" s="107"/>
      <c r="G15" s="107"/>
      <c r="H15" s="3"/>
      <c r="I15" s="106"/>
      <c r="J15" s="106"/>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row>
    <row r="16" spans="1:86" s="6" customFormat="1" ht="17.100000000000001" customHeight="1" x14ac:dyDescent="0.25">
      <c r="A16" s="92"/>
      <c r="B16" s="179"/>
      <c r="C16" s="181"/>
      <c r="D16" s="181"/>
      <c r="E16" s="181"/>
      <c r="F16" s="181"/>
      <c r="G16" s="181"/>
      <c r="H16" s="184"/>
      <c r="I16" s="183"/>
      <c r="J16" s="89"/>
      <c r="K16" s="185" t="s">
        <v>66</v>
      </c>
      <c r="L16" s="92"/>
      <c r="M16" s="16"/>
      <c r="N16" s="92"/>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5"/>
      <c r="CB16" s="5"/>
      <c r="CC16" s="5"/>
      <c r="CD16" s="5"/>
      <c r="CE16" s="5"/>
      <c r="CF16" s="5"/>
      <c r="CG16" s="5"/>
      <c r="CH16" s="5"/>
    </row>
    <row r="17" spans="1:86" s="6" customFormat="1" ht="17.100000000000001" customHeight="1" x14ac:dyDescent="0.25">
      <c r="A17" s="92"/>
      <c r="B17" s="180"/>
      <c r="C17" s="182"/>
      <c r="D17" s="182"/>
      <c r="E17" s="182"/>
      <c r="F17" s="182"/>
      <c r="G17" s="182"/>
      <c r="H17" s="184"/>
      <c r="I17" s="183"/>
      <c r="J17" s="190"/>
      <c r="K17" s="185" t="s">
        <v>68</v>
      </c>
      <c r="L17" s="92"/>
      <c r="M17" s="17"/>
      <c r="N17" s="13"/>
      <c r="O17" s="13"/>
      <c r="P17" s="1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5"/>
      <c r="CB17" s="5"/>
      <c r="CC17" s="5"/>
      <c r="CD17" s="5"/>
      <c r="CE17" s="5"/>
      <c r="CF17" s="5"/>
      <c r="CG17" s="5"/>
      <c r="CH17" s="5"/>
    </row>
    <row r="18" spans="1:86" s="6" customFormat="1" ht="17.100000000000001" customHeight="1" x14ac:dyDescent="0.25">
      <c r="A18" s="92"/>
      <c r="B18" s="180"/>
      <c r="C18" s="182"/>
      <c r="D18" s="182"/>
      <c r="E18" s="182"/>
      <c r="F18" s="182"/>
      <c r="G18" s="182"/>
      <c r="H18" s="184"/>
      <c r="I18" s="183"/>
      <c r="J18" s="112"/>
      <c r="K18" s="112"/>
      <c r="L18" s="112"/>
      <c r="M18" s="92"/>
      <c r="N18" s="14"/>
      <c r="O18" s="13"/>
      <c r="P18" s="1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5"/>
      <c r="CB18" s="5"/>
      <c r="CC18" s="5"/>
      <c r="CD18" s="5"/>
      <c r="CE18" s="5"/>
      <c r="CF18" s="5"/>
      <c r="CG18" s="5"/>
      <c r="CH18" s="5"/>
    </row>
    <row r="19" spans="1:86" s="6" customFormat="1" ht="17.100000000000001" customHeight="1" x14ac:dyDescent="0.25">
      <c r="A19" s="92"/>
      <c r="B19" s="180"/>
      <c r="C19" s="182"/>
      <c r="D19" s="182"/>
      <c r="E19" s="182"/>
      <c r="F19" s="182"/>
      <c r="G19" s="182"/>
      <c r="H19" s="184"/>
      <c r="I19" s="183"/>
      <c r="J19" s="18"/>
      <c r="K19" s="18"/>
      <c r="L19" s="92"/>
      <c r="M19" s="92"/>
      <c r="N19" s="13"/>
      <c r="O19" s="13"/>
      <c r="P19" s="1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5"/>
      <c r="CB19" s="5"/>
      <c r="CC19" s="5"/>
      <c r="CD19" s="5"/>
      <c r="CE19" s="5"/>
      <c r="CF19" s="5"/>
      <c r="CG19" s="5"/>
      <c r="CH19" s="5"/>
    </row>
    <row r="20" spans="1:86" s="6" customFormat="1" ht="17.100000000000001" customHeight="1" x14ac:dyDescent="0.25">
      <c r="A20" s="92"/>
      <c r="B20" s="180"/>
      <c r="C20" s="182"/>
      <c r="D20" s="182"/>
      <c r="E20" s="182"/>
      <c r="F20" s="182"/>
      <c r="G20" s="182"/>
      <c r="H20" s="184"/>
      <c r="I20" s="183"/>
      <c r="J20" s="18"/>
      <c r="K20" s="18"/>
      <c r="L20" s="92"/>
      <c r="M20" s="92"/>
      <c r="N20" s="13"/>
      <c r="O20" s="13"/>
      <c r="P20" s="13"/>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5"/>
      <c r="CB20" s="5"/>
      <c r="CC20" s="5"/>
      <c r="CD20" s="5"/>
      <c r="CE20" s="5"/>
      <c r="CF20" s="5"/>
      <c r="CG20" s="5"/>
      <c r="CH20" s="5"/>
    </row>
    <row r="21" spans="1:86" s="6" customFormat="1" ht="17.100000000000001" customHeight="1" x14ac:dyDescent="0.25">
      <c r="A21" s="92"/>
      <c r="B21" s="180"/>
      <c r="C21" s="182"/>
      <c r="D21" s="182"/>
      <c r="E21" s="182"/>
      <c r="F21" s="182"/>
      <c r="G21" s="182"/>
      <c r="H21" s="184"/>
      <c r="I21" s="183"/>
      <c r="J21" s="18"/>
      <c r="K21" s="18"/>
      <c r="L21" s="92"/>
      <c r="M21" s="92"/>
      <c r="N21" s="13"/>
      <c r="O21" s="13"/>
      <c r="P21" s="13"/>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5"/>
      <c r="CB21" s="5"/>
      <c r="CC21" s="5"/>
      <c r="CD21" s="5"/>
      <c r="CE21" s="5"/>
      <c r="CF21" s="5"/>
      <c r="CG21" s="5"/>
      <c r="CH21" s="5"/>
    </row>
    <row r="22" spans="1:86" s="6" customFormat="1" ht="17.100000000000001" customHeight="1" x14ac:dyDescent="0.25">
      <c r="A22" s="92"/>
      <c r="B22" s="180"/>
      <c r="C22" s="182"/>
      <c r="D22" s="182"/>
      <c r="E22" s="182"/>
      <c r="F22" s="182"/>
      <c r="G22" s="182"/>
      <c r="H22" s="184"/>
      <c r="I22" s="183"/>
      <c r="J22" s="18"/>
      <c r="K22" s="18"/>
      <c r="L22" s="92"/>
      <c r="M22" s="92"/>
      <c r="N22" s="13"/>
      <c r="O22" s="13"/>
      <c r="P22" s="13"/>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5"/>
      <c r="CB22" s="5"/>
      <c r="CC22" s="5"/>
      <c r="CD22" s="5"/>
      <c r="CE22" s="5"/>
      <c r="CF22" s="5"/>
      <c r="CG22" s="5"/>
      <c r="CH22" s="5"/>
    </row>
    <row r="23" spans="1:86" s="6" customFormat="1" ht="17.100000000000001" customHeight="1" x14ac:dyDescent="0.25">
      <c r="A23" s="92"/>
      <c r="B23" s="180"/>
      <c r="C23" s="182"/>
      <c r="D23" s="182"/>
      <c r="E23" s="182"/>
      <c r="F23" s="182"/>
      <c r="G23" s="182"/>
      <c r="H23" s="184"/>
      <c r="I23" s="183"/>
      <c r="J23" s="18"/>
      <c r="K23" s="18"/>
      <c r="L23" s="92"/>
      <c r="M23" s="92"/>
      <c r="N23" s="13"/>
      <c r="O23" s="13"/>
      <c r="P23" s="13"/>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5"/>
      <c r="CB23" s="5"/>
      <c r="CC23" s="5"/>
      <c r="CD23" s="5"/>
      <c r="CE23" s="5"/>
      <c r="CF23" s="5"/>
      <c r="CG23" s="5"/>
      <c r="CH23" s="5"/>
    </row>
    <row r="24" spans="1:86" s="6" customFormat="1" ht="17.100000000000001" customHeight="1" x14ac:dyDescent="0.25">
      <c r="A24" s="92"/>
      <c r="B24" s="180"/>
      <c r="C24" s="182"/>
      <c r="D24" s="182"/>
      <c r="E24" s="182"/>
      <c r="F24" s="182"/>
      <c r="G24" s="182"/>
      <c r="H24" s="184"/>
      <c r="I24" s="183"/>
      <c r="J24" s="18"/>
      <c r="K24" s="18"/>
      <c r="L24" s="92"/>
      <c r="M24" s="92"/>
      <c r="N24" s="13"/>
      <c r="O24" s="13"/>
      <c r="P24" s="13"/>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5"/>
      <c r="CB24" s="5"/>
      <c r="CC24" s="5"/>
      <c r="CD24" s="5"/>
      <c r="CE24" s="5"/>
      <c r="CF24" s="5"/>
      <c r="CG24" s="5"/>
      <c r="CH24" s="5"/>
    </row>
    <row r="25" spans="1:86" s="6" customFormat="1" ht="17.100000000000001" customHeight="1" x14ac:dyDescent="0.25">
      <c r="A25" s="92"/>
      <c r="B25" s="180"/>
      <c r="C25" s="182"/>
      <c r="D25" s="182"/>
      <c r="E25" s="182"/>
      <c r="F25" s="182"/>
      <c r="G25" s="182"/>
      <c r="H25" s="184"/>
      <c r="I25" s="183"/>
      <c r="J25" s="18"/>
      <c r="K25" s="18"/>
      <c r="L25" s="92"/>
      <c r="M25" s="92"/>
      <c r="N25" s="13"/>
      <c r="O25" s="13"/>
      <c r="P25" s="13"/>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5"/>
      <c r="CB25" s="5"/>
      <c r="CC25" s="5"/>
      <c r="CD25" s="5"/>
      <c r="CE25" s="5"/>
      <c r="CF25" s="5"/>
      <c r="CG25" s="5"/>
      <c r="CH25" s="5"/>
    </row>
    <row r="26" spans="1:86" s="6" customFormat="1" ht="17.100000000000001" customHeight="1" x14ac:dyDescent="0.25">
      <c r="A26" s="92"/>
      <c r="B26" s="180"/>
      <c r="C26" s="182"/>
      <c r="D26" s="182"/>
      <c r="E26" s="182"/>
      <c r="F26" s="182"/>
      <c r="G26" s="182"/>
      <c r="H26" s="184"/>
      <c r="I26" s="183"/>
      <c r="J26" s="18"/>
      <c r="K26" s="18"/>
      <c r="L26" s="92"/>
      <c r="M26" s="92"/>
      <c r="N26" s="13"/>
      <c r="O26" s="13"/>
      <c r="P26" s="13"/>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5"/>
      <c r="CB26" s="5"/>
      <c r="CC26" s="5"/>
      <c r="CD26" s="5"/>
      <c r="CE26" s="5"/>
      <c r="CF26" s="5"/>
      <c r="CG26" s="5"/>
      <c r="CH26" s="5"/>
    </row>
    <row r="27" spans="1:86" s="6" customFormat="1" ht="17.100000000000001" customHeight="1" x14ac:dyDescent="0.25">
      <c r="A27" s="92"/>
      <c r="B27" s="180"/>
      <c r="C27" s="182"/>
      <c r="D27" s="182"/>
      <c r="E27" s="182"/>
      <c r="F27" s="182"/>
      <c r="G27" s="182"/>
      <c r="H27" s="184"/>
      <c r="I27" s="183"/>
      <c r="J27" s="18"/>
      <c r="K27" s="18"/>
      <c r="L27" s="92"/>
      <c r="M27" s="92"/>
      <c r="N27" s="13"/>
      <c r="O27" s="13"/>
      <c r="P27" s="13"/>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5"/>
      <c r="CB27" s="5"/>
      <c r="CC27" s="5"/>
      <c r="CD27" s="5"/>
      <c r="CE27" s="5"/>
      <c r="CF27" s="5"/>
      <c r="CG27" s="5"/>
      <c r="CH27" s="5"/>
    </row>
    <row r="28" spans="1:86" s="6" customFormat="1" ht="17.100000000000001" customHeight="1" x14ac:dyDescent="0.25">
      <c r="A28" s="92"/>
      <c r="B28" s="180"/>
      <c r="C28" s="182"/>
      <c r="D28" s="182"/>
      <c r="E28" s="182"/>
      <c r="F28" s="182"/>
      <c r="G28" s="182"/>
      <c r="H28" s="184"/>
      <c r="I28" s="183"/>
      <c r="J28" s="18"/>
      <c r="K28" s="18"/>
      <c r="L28" s="92"/>
      <c r="M28" s="92"/>
      <c r="N28" s="13"/>
      <c r="O28" s="13"/>
      <c r="P28" s="13"/>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5"/>
      <c r="CB28" s="5"/>
      <c r="CC28" s="5"/>
      <c r="CD28" s="5"/>
      <c r="CE28" s="5"/>
      <c r="CF28" s="5"/>
      <c r="CG28" s="5"/>
      <c r="CH28" s="5"/>
    </row>
    <row r="29" spans="1:86" s="6" customFormat="1" ht="17.100000000000001" customHeight="1" x14ac:dyDescent="0.25">
      <c r="A29" s="92"/>
      <c r="B29" s="180"/>
      <c r="C29" s="182"/>
      <c r="D29" s="182"/>
      <c r="E29" s="182"/>
      <c r="F29" s="182"/>
      <c r="G29" s="182"/>
      <c r="H29" s="184"/>
      <c r="I29" s="183"/>
      <c r="J29" s="18"/>
      <c r="K29" s="18"/>
      <c r="L29" s="92"/>
      <c r="M29" s="92"/>
      <c r="N29" s="13"/>
      <c r="O29" s="13"/>
      <c r="P29" s="13"/>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5"/>
      <c r="CB29" s="5"/>
      <c r="CC29" s="5"/>
      <c r="CD29" s="5"/>
      <c r="CE29" s="5"/>
      <c r="CF29" s="5"/>
      <c r="CG29" s="5"/>
      <c r="CH29" s="5"/>
    </row>
    <row r="30" spans="1:86" s="6" customFormat="1" ht="17.100000000000001" customHeight="1" x14ac:dyDescent="0.25">
      <c r="A30" s="92"/>
      <c r="B30" s="180"/>
      <c r="C30" s="182"/>
      <c r="D30" s="182"/>
      <c r="E30" s="182"/>
      <c r="F30" s="182"/>
      <c r="G30" s="182"/>
      <c r="H30" s="184"/>
      <c r="I30" s="183"/>
      <c r="J30" s="18"/>
      <c r="K30" s="18"/>
      <c r="L30" s="92"/>
      <c r="M30" s="92"/>
      <c r="N30" s="13"/>
      <c r="O30" s="13"/>
      <c r="P30" s="13"/>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5"/>
      <c r="CB30" s="5"/>
      <c r="CC30" s="5"/>
      <c r="CD30" s="5"/>
      <c r="CE30" s="5"/>
      <c r="CF30" s="5"/>
      <c r="CG30" s="5"/>
      <c r="CH30" s="5"/>
    </row>
    <row r="31" spans="1:86" s="6" customFormat="1" ht="17.100000000000001" customHeight="1" x14ac:dyDescent="0.25">
      <c r="A31" s="92"/>
      <c r="B31" s="180"/>
      <c r="C31" s="182"/>
      <c r="D31" s="182"/>
      <c r="E31" s="182"/>
      <c r="F31" s="182"/>
      <c r="G31" s="182"/>
      <c r="H31" s="184"/>
      <c r="I31" s="183"/>
      <c r="J31" s="18"/>
      <c r="K31" s="18"/>
      <c r="L31" s="92"/>
      <c r="M31" s="92"/>
      <c r="N31" s="13"/>
      <c r="O31" s="13"/>
      <c r="P31" s="13"/>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5"/>
      <c r="CB31" s="5"/>
      <c r="CC31" s="5"/>
      <c r="CD31" s="5"/>
      <c r="CE31" s="5"/>
      <c r="CF31" s="5"/>
      <c r="CG31" s="5"/>
      <c r="CH31" s="5"/>
    </row>
    <row r="32" spans="1:86" s="6" customFormat="1" ht="17.100000000000001" customHeight="1" x14ac:dyDescent="0.25">
      <c r="A32" s="92"/>
      <c r="B32" s="180"/>
      <c r="C32" s="182"/>
      <c r="D32" s="182"/>
      <c r="E32" s="182"/>
      <c r="F32" s="182"/>
      <c r="G32" s="182"/>
      <c r="H32" s="184"/>
      <c r="I32" s="183"/>
      <c r="J32" s="18"/>
      <c r="K32" s="18"/>
      <c r="L32" s="92"/>
      <c r="M32" s="92"/>
      <c r="N32" s="13"/>
      <c r="O32" s="13"/>
      <c r="P32" s="13"/>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5"/>
      <c r="CB32" s="5"/>
      <c r="CC32" s="5"/>
      <c r="CD32" s="5"/>
      <c r="CE32" s="5"/>
      <c r="CF32" s="5"/>
      <c r="CG32" s="5"/>
      <c r="CH32" s="5"/>
    </row>
    <row r="33" spans="1:86" s="6" customFormat="1" ht="17.100000000000001" customHeight="1" x14ac:dyDescent="0.25">
      <c r="A33" s="92"/>
      <c r="B33" s="180"/>
      <c r="C33" s="182"/>
      <c r="D33" s="182"/>
      <c r="E33" s="182"/>
      <c r="F33" s="182"/>
      <c r="G33" s="182"/>
      <c r="H33" s="184"/>
      <c r="I33" s="183"/>
      <c r="J33" s="18"/>
      <c r="K33" s="18"/>
      <c r="L33" s="92"/>
      <c r="M33" s="92"/>
      <c r="N33" s="13"/>
      <c r="O33" s="13"/>
      <c r="P33" s="13"/>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5"/>
      <c r="CB33" s="5"/>
      <c r="CC33" s="5"/>
      <c r="CD33" s="5"/>
      <c r="CE33" s="5"/>
      <c r="CF33" s="5"/>
      <c r="CG33" s="5"/>
      <c r="CH33" s="5"/>
    </row>
    <row r="34" spans="1:86" s="6" customFormat="1" ht="17.100000000000001" customHeight="1" x14ac:dyDescent="0.25">
      <c r="A34" s="92"/>
      <c r="B34" s="180"/>
      <c r="C34" s="182"/>
      <c r="D34" s="182"/>
      <c r="E34" s="182"/>
      <c r="F34" s="182"/>
      <c r="G34" s="182"/>
      <c r="H34" s="184"/>
      <c r="I34" s="183"/>
      <c r="J34" s="18"/>
      <c r="K34" s="18"/>
      <c r="L34" s="92"/>
      <c r="M34" s="92"/>
      <c r="N34" s="13"/>
      <c r="O34" s="13"/>
      <c r="P34" s="13"/>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5"/>
      <c r="CB34" s="5"/>
      <c r="CC34" s="5"/>
      <c r="CD34" s="5"/>
      <c r="CE34" s="5"/>
      <c r="CF34" s="5"/>
      <c r="CG34" s="5"/>
      <c r="CH34" s="5"/>
    </row>
    <row r="35" spans="1:86" s="6" customFormat="1" ht="17.100000000000001" customHeight="1" x14ac:dyDescent="0.25">
      <c r="A35" s="92"/>
      <c r="B35" s="180"/>
      <c r="C35" s="182"/>
      <c r="D35" s="182"/>
      <c r="E35" s="182"/>
      <c r="F35" s="182"/>
      <c r="G35" s="182"/>
      <c r="H35" s="184"/>
      <c r="I35" s="183"/>
      <c r="J35" s="18"/>
      <c r="K35" s="18"/>
      <c r="L35" s="92"/>
      <c r="M35" s="92"/>
      <c r="N35" s="13"/>
      <c r="O35" s="13"/>
      <c r="P35" s="13"/>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5"/>
      <c r="CB35" s="5"/>
      <c r="CC35" s="5"/>
      <c r="CD35" s="5"/>
      <c r="CE35" s="5"/>
      <c r="CF35" s="5"/>
      <c r="CG35" s="5"/>
      <c r="CH35" s="5"/>
    </row>
    <row r="36" spans="1:86" s="6" customFormat="1" ht="17.100000000000001" customHeight="1" x14ac:dyDescent="0.25">
      <c r="A36" s="92"/>
      <c r="B36" s="180"/>
      <c r="C36" s="182"/>
      <c r="D36" s="182"/>
      <c r="E36" s="182"/>
      <c r="F36" s="182"/>
      <c r="G36" s="182"/>
      <c r="H36" s="184"/>
      <c r="I36" s="183"/>
      <c r="J36" s="18"/>
      <c r="K36" s="18"/>
      <c r="L36" s="92"/>
      <c r="M36" s="92"/>
      <c r="N36" s="13"/>
      <c r="O36" s="13"/>
      <c r="P36" s="13"/>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5"/>
      <c r="CB36" s="5"/>
      <c r="CC36" s="5"/>
      <c r="CD36" s="5"/>
      <c r="CE36" s="5"/>
      <c r="CF36" s="5"/>
      <c r="CG36" s="5"/>
      <c r="CH36" s="5"/>
    </row>
    <row r="37" spans="1:86" s="6" customFormat="1" ht="17.100000000000001" customHeight="1" x14ac:dyDescent="0.25">
      <c r="A37" s="92"/>
      <c r="B37" s="180"/>
      <c r="C37" s="182"/>
      <c r="D37" s="182"/>
      <c r="E37" s="182"/>
      <c r="F37" s="182"/>
      <c r="G37" s="182"/>
      <c r="H37" s="184"/>
      <c r="I37" s="183"/>
      <c r="J37" s="18"/>
      <c r="K37" s="18"/>
      <c r="L37" s="92"/>
      <c r="M37" s="92"/>
      <c r="N37" s="13"/>
      <c r="O37" s="13"/>
      <c r="P37" s="13"/>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5"/>
      <c r="CB37" s="5"/>
      <c r="CC37" s="5"/>
      <c r="CD37" s="5"/>
      <c r="CE37" s="5"/>
      <c r="CF37" s="5"/>
      <c r="CG37" s="5"/>
      <c r="CH37" s="5"/>
    </row>
    <row r="38" spans="1:86" s="6" customFormat="1" ht="17.100000000000001" customHeight="1" x14ac:dyDescent="0.25">
      <c r="A38" s="92"/>
      <c r="B38" s="180"/>
      <c r="C38" s="182"/>
      <c r="D38" s="182"/>
      <c r="E38" s="182"/>
      <c r="F38" s="182"/>
      <c r="G38" s="182"/>
      <c r="H38" s="184"/>
      <c r="I38" s="183"/>
      <c r="J38" s="18"/>
      <c r="K38" s="18"/>
      <c r="L38" s="92"/>
      <c r="M38" s="92"/>
      <c r="N38" s="13"/>
      <c r="O38" s="13"/>
      <c r="P38" s="13"/>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5"/>
      <c r="CB38" s="5"/>
      <c r="CC38" s="5"/>
      <c r="CD38" s="5"/>
      <c r="CE38" s="5"/>
      <c r="CF38" s="5"/>
      <c r="CG38" s="5"/>
      <c r="CH38" s="5"/>
    </row>
    <row r="39" spans="1:86" s="6" customFormat="1" ht="17.100000000000001" customHeight="1" x14ac:dyDescent="0.25">
      <c r="A39" s="92"/>
      <c r="B39" s="180"/>
      <c r="C39" s="182"/>
      <c r="D39" s="182"/>
      <c r="E39" s="182"/>
      <c r="F39" s="182"/>
      <c r="G39" s="182"/>
      <c r="H39" s="184"/>
      <c r="I39" s="183"/>
      <c r="J39" s="18"/>
      <c r="K39" s="18"/>
      <c r="L39" s="92"/>
      <c r="M39" s="92"/>
      <c r="N39" s="13"/>
      <c r="O39" s="13"/>
      <c r="P39" s="13"/>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5"/>
      <c r="CB39" s="5"/>
      <c r="CC39" s="5"/>
      <c r="CD39" s="5"/>
      <c r="CE39" s="5"/>
      <c r="CF39" s="5"/>
      <c r="CG39" s="5"/>
      <c r="CH39" s="5"/>
    </row>
    <row r="40" spans="1:86" s="6" customFormat="1" ht="17.100000000000001" customHeight="1" x14ac:dyDescent="0.25">
      <c r="A40" s="92"/>
      <c r="B40" s="180"/>
      <c r="C40" s="182"/>
      <c r="D40" s="182"/>
      <c r="E40" s="182"/>
      <c r="F40" s="182"/>
      <c r="G40" s="182"/>
      <c r="H40" s="184"/>
      <c r="I40" s="183"/>
      <c r="J40" s="18"/>
      <c r="K40" s="18"/>
      <c r="L40" s="92"/>
      <c r="M40" s="92"/>
      <c r="N40" s="13"/>
      <c r="O40" s="13"/>
      <c r="P40" s="13"/>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5"/>
      <c r="CB40" s="5"/>
      <c r="CC40" s="5"/>
      <c r="CD40" s="5"/>
      <c r="CE40" s="5"/>
      <c r="CF40" s="5"/>
      <c r="CG40" s="5"/>
      <c r="CH40" s="5"/>
    </row>
    <row r="41" spans="1:86" s="6" customFormat="1" ht="10.5" customHeight="1" x14ac:dyDescent="0.25">
      <c r="A41" s="92"/>
      <c r="B41" s="180"/>
      <c r="C41" s="182"/>
      <c r="D41" s="182"/>
      <c r="E41" s="182"/>
      <c r="F41" s="182"/>
      <c r="G41" s="182"/>
      <c r="H41" s="184"/>
      <c r="I41" s="183"/>
      <c r="J41" s="18"/>
      <c r="K41" s="18"/>
      <c r="L41" s="92"/>
      <c r="M41" s="92"/>
      <c r="N41" s="13"/>
      <c r="O41" s="13"/>
      <c r="P41" s="13"/>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5"/>
      <c r="CB41" s="5"/>
      <c r="CC41" s="5"/>
      <c r="CD41" s="5"/>
      <c r="CE41" s="5"/>
      <c r="CF41" s="5"/>
      <c r="CG41" s="5"/>
      <c r="CH41" s="5"/>
    </row>
    <row r="42" spans="1:86" s="6" customFormat="1" ht="4.5" customHeight="1" x14ac:dyDescent="0.25">
      <c r="A42" s="92"/>
      <c r="B42" s="180"/>
      <c r="C42" s="182"/>
      <c r="D42" s="182"/>
      <c r="E42" s="182"/>
      <c r="F42" s="182"/>
      <c r="G42" s="182"/>
      <c r="H42" s="184"/>
      <c r="I42" s="183"/>
      <c r="J42" s="18"/>
      <c r="K42" s="18"/>
      <c r="L42" s="92"/>
      <c r="M42" s="92"/>
      <c r="N42" s="13"/>
      <c r="O42" s="13"/>
      <c r="P42" s="13"/>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5"/>
      <c r="CB42" s="5"/>
      <c r="CC42" s="5"/>
      <c r="CD42" s="5"/>
      <c r="CE42" s="5"/>
      <c r="CF42" s="5"/>
      <c r="CG42" s="5"/>
      <c r="CH42" s="5"/>
    </row>
    <row r="43" spans="1:86" s="15" customFormat="1" ht="12" customHeight="1" x14ac:dyDescent="0.25">
      <c r="A43" s="92"/>
      <c r="B43" s="92"/>
      <c r="C43" s="92"/>
      <c r="D43" s="92"/>
      <c r="E43" s="92"/>
      <c r="F43" s="92"/>
      <c r="G43" s="92"/>
      <c r="H43" s="92"/>
      <c r="I43" s="92"/>
      <c r="J43" s="92"/>
      <c r="K43" s="92"/>
      <c r="L43" s="92"/>
      <c r="M43" s="92"/>
      <c r="N43" s="13"/>
      <c r="O43" s="13"/>
      <c r="P43" s="13"/>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5"/>
      <c r="CB43" s="5"/>
      <c r="CC43" s="5"/>
      <c r="CD43" s="5"/>
      <c r="CE43" s="5"/>
      <c r="CF43" s="5"/>
      <c r="CG43" s="5"/>
      <c r="CH43" s="5"/>
    </row>
    <row r="44" spans="1:86" s="15" customFormat="1" ht="17.100000000000001" customHeight="1" x14ac:dyDescent="0.25">
      <c r="A44" s="92"/>
      <c r="B44" s="113" t="s">
        <v>69</v>
      </c>
      <c r="C44" s="114"/>
      <c r="D44" s="114"/>
      <c r="E44" s="114"/>
      <c r="F44" s="114"/>
      <c r="G44" s="115"/>
      <c r="H44" s="41"/>
      <c r="I44" s="41"/>
      <c r="J44" s="92"/>
      <c r="K44" s="92"/>
      <c r="L44" s="92"/>
      <c r="M44" s="92"/>
      <c r="N44" s="13"/>
      <c r="O44" s="13"/>
      <c r="P44" s="1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5"/>
      <c r="CB44" s="5"/>
      <c r="CC44" s="5"/>
      <c r="CD44" s="5"/>
      <c r="CE44" s="5"/>
      <c r="CF44" s="5"/>
      <c r="CG44" s="5"/>
      <c r="CH44" s="5"/>
    </row>
    <row r="45" spans="1:86" s="119" customFormat="1" ht="17.100000000000001" customHeight="1" x14ac:dyDescent="0.25">
      <c r="A45" s="116"/>
      <c r="B45" s="117" t="s">
        <v>12</v>
      </c>
      <c r="C45" s="118" t="s">
        <v>26</v>
      </c>
      <c r="D45" s="203" t="s">
        <v>11</v>
      </c>
      <c r="E45" s="204"/>
      <c r="F45" s="203" t="s">
        <v>13</v>
      </c>
      <c r="G45" s="204"/>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row>
    <row r="46" spans="1:86" ht="17.100000000000001" customHeight="1" x14ac:dyDescent="0.15">
      <c r="B46" s="76" t="s">
        <v>7</v>
      </c>
      <c r="C46" s="91">
        <v>107.51</v>
      </c>
      <c r="D46" s="208"/>
      <c r="E46" s="205"/>
      <c r="F46" s="205"/>
      <c r="G46" s="206"/>
      <c r="I46" s="3"/>
      <c r="J46" s="3"/>
      <c r="K46" s="3"/>
      <c r="L46" s="3"/>
      <c r="M46" s="3"/>
      <c r="N46" s="3"/>
    </row>
    <row r="47" spans="1:86" ht="17.100000000000001" customHeight="1" x14ac:dyDescent="0.15">
      <c r="B47" s="76" t="s">
        <v>8</v>
      </c>
      <c r="C47" s="91">
        <v>110.39</v>
      </c>
      <c r="D47" s="208" t="s">
        <v>15</v>
      </c>
      <c r="E47" s="206"/>
      <c r="F47" s="207">
        <f>C49/C46</f>
        <v>1.1728211329178682</v>
      </c>
      <c r="G47" s="207"/>
      <c r="I47" s="3"/>
      <c r="J47" s="3"/>
      <c r="K47" s="3"/>
      <c r="L47" s="3"/>
      <c r="M47" s="3"/>
      <c r="N47" s="3"/>
    </row>
    <row r="48" spans="1:86" ht="17.100000000000001" customHeight="1" x14ac:dyDescent="0.15">
      <c r="B48" s="76" t="s">
        <v>9</v>
      </c>
      <c r="C48" s="91">
        <v>121.43</v>
      </c>
      <c r="D48" s="208" t="s">
        <v>16</v>
      </c>
      <c r="E48" s="206"/>
      <c r="F48" s="207">
        <f>C49/C47</f>
        <v>1.1422230274481384</v>
      </c>
      <c r="G48" s="207"/>
      <c r="I48" s="3"/>
      <c r="J48" s="3"/>
      <c r="K48" s="3"/>
      <c r="L48" s="3"/>
      <c r="M48" s="3"/>
      <c r="N48" s="3"/>
    </row>
    <row r="49" spans="1:78" ht="17.100000000000001" customHeight="1" x14ac:dyDescent="0.15">
      <c r="B49" s="76" t="s">
        <v>10</v>
      </c>
      <c r="C49" s="91">
        <v>126.09</v>
      </c>
      <c r="D49" s="208" t="s">
        <v>17</v>
      </c>
      <c r="E49" s="206"/>
      <c r="F49" s="207">
        <f>C49/C48</f>
        <v>1.0383760191056575</v>
      </c>
      <c r="G49" s="207"/>
      <c r="H49" s="66"/>
      <c r="I49" s="3"/>
      <c r="J49" s="3"/>
      <c r="K49" s="3"/>
      <c r="L49" s="3"/>
      <c r="M49" s="3"/>
      <c r="N49" s="3"/>
    </row>
    <row r="50" spans="1:78" s="3" customFormat="1" ht="17.100000000000001" customHeight="1" x14ac:dyDescent="0.15">
      <c r="H50" s="67"/>
    </row>
    <row r="51" spans="1:78" s="3" customFormat="1" ht="17.100000000000001" customHeight="1" x14ac:dyDescent="0.15"/>
    <row r="52" spans="1:78" s="119" customFormat="1" ht="17.100000000000001" customHeight="1" x14ac:dyDescent="0.25">
      <c r="A52" s="116"/>
      <c r="B52" s="125" t="s">
        <v>33</v>
      </c>
      <c r="C52" s="124"/>
      <c r="D52" s="124"/>
      <c r="E52" s="124"/>
      <c r="F52" s="124"/>
      <c r="G52" s="124"/>
      <c r="H52" s="116"/>
      <c r="I52" s="125" t="s">
        <v>34</v>
      </c>
      <c r="J52" s="170"/>
      <c r="K52" s="170"/>
      <c r="L52" s="170"/>
      <c r="M52" s="170"/>
      <c r="N52" s="170"/>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row>
    <row r="53" spans="1:78" s="116" customFormat="1" ht="5.0999999999999996" customHeight="1" thickBot="1" x14ac:dyDescent="0.3">
      <c r="B53" s="169"/>
      <c r="C53" s="158"/>
      <c r="D53" s="158"/>
      <c r="E53" s="158"/>
      <c r="F53" s="158"/>
      <c r="G53" s="171"/>
      <c r="I53" s="169"/>
      <c r="J53" s="163"/>
      <c r="K53" s="163"/>
      <c r="L53" s="163"/>
      <c r="M53" s="163"/>
      <c r="N53" s="159"/>
    </row>
    <row r="54" spans="1:78" ht="39" customHeight="1" thickBot="1" x14ac:dyDescent="0.2">
      <c r="B54" s="160" t="s">
        <v>14</v>
      </c>
      <c r="C54" s="161" t="s">
        <v>18</v>
      </c>
      <c r="D54" s="161" t="s">
        <v>19</v>
      </c>
      <c r="E54" s="161" t="s">
        <v>13</v>
      </c>
      <c r="F54" s="162" t="s">
        <v>21</v>
      </c>
      <c r="G54" s="135"/>
      <c r="H54" s="116"/>
      <c r="I54" s="160" t="s">
        <v>14</v>
      </c>
      <c r="J54" s="161" t="s">
        <v>18</v>
      </c>
      <c r="K54" s="161" t="s">
        <v>19</v>
      </c>
      <c r="L54" s="161" t="s">
        <v>13</v>
      </c>
      <c r="M54" s="162" t="s">
        <v>21</v>
      </c>
      <c r="N54" s="64"/>
    </row>
    <row r="55" spans="1:78" ht="17.100000000000001" customHeight="1" x14ac:dyDescent="0.15">
      <c r="B55" s="129">
        <v>2021</v>
      </c>
      <c r="C55" s="27">
        <v>1</v>
      </c>
      <c r="D55" s="191"/>
      <c r="E55" s="28">
        <f>F47</f>
        <v>1.1728211329178682</v>
      </c>
      <c r="F55" s="81">
        <f>D55*E55</f>
        <v>0</v>
      </c>
      <c r="G55" s="38"/>
      <c r="I55" s="129">
        <v>2021</v>
      </c>
      <c r="J55" s="27">
        <v>2</v>
      </c>
      <c r="K55" s="191"/>
      <c r="L55" s="28">
        <f>F47</f>
        <v>1.1728211329178682</v>
      </c>
      <c r="M55" s="81">
        <f>K55*L55</f>
        <v>0</v>
      </c>
      <c r="N55" s="38"/>
    </row>
    <row r="56" spans="1:78" ht="17.100000000000001" customHeight="1" x14ac:dyDescent="0.15">
      <c r="B56" s="127">
        <v>2021</v>
      </c>
      <c r="C56" s="1">
        <v>1</v>
      </c>
      <c r="D56" s="192"/>
      <c r="E56" s="2">
        <f>F47</f>
        <v>1.1728211329178682</v>
      </c>
      <c r="F56" s="77">
        <f t="shared" ref="F56:F78" si="0">D56*E56</f>
        <v>0</v>
      </c>
      <c r="G56" s="38"/>
      <c r="I56" s="127">
        <v>2021</v>
      </c>
      <c r="J56" s="1">
        <v>2</v>
      </c>
      <c r="K56" s="192"/>
      <c r="L56" s="2">
        <f>F47</f>
        <v>1.1728211329178682</v>
      </c>
      <c r="M56" s="77">
        <f t="shared" ref="M56:M57" si="1">K56*L56</f>
        <v>0</v>
      </c>
      <c r="N56" s="38"/>
    </row>
    <row r="57" spans="1:78" ht="17.100000000000001" customHeight="1" x14ac:dyDescent="0.15">
      <c r="B57" s="127">
        <v>2021</v>
      </c>
      <c r="C57" s="1">
        <v>1</v>
      </c>
      <c r="D57" s="192"/>
      <c r="E57" s="2">
        <f>F47</f>
        <v>1.1728211329178682</v>
      </c>
      <c r="F57" s="77">
        <f t="shared" si="0"/>
        <v>0</v>
      </c>
      <c r="G57" s="38"/>
      <c r="I57" s="127">
        <v>2021</v>
      </c>
      <c r="J57" s="1">
        <v>2</v>
      </c>
      <c r="K57" s="192"/>
      <c r="L57" s="2">
        <f>F47</f>
        <v>1.1728211329178682</v>
      </c>
      <c r="M57" s="77">
        <f t="shared" si="1"/>
        <v>0</v>
      </c>
      <c r="N57" s="38"/>
    </row>
    <row r="58" spans="1:78" ht="17.100000000000001" customHeight="1" x14ac:dyDescent="0.15">
      <c r="B58" s="127">
        <v>2021</v>
      </c>
      <c r="C58" s="1">
        <v>1</v>
      </c>
      <c r="D58" s="192"/>
      <c r="E58" s="2">
        <f>F47</f>
        <v>1.1728211329178682</v>
      </c>
      <c r="F58" s="77">
        <f>D58*E58</f>
        <v>0</v>
      </c>
      <c r="G58" s="38"/>
      <c r="I58" s="127">
        <v>2021</v>
      </c>
      <c r="J58" s="1">
        <v>2</v>
      </c>
      <c r="K58" s="192"/>
      <c r="L58" s="2">
        <f>F47</f>
        <v>1.1728211329178682</v>
      </c>
      <c r="M58" s="77">
        <f>K58*L58</f>
        <v>0</v>
      </c>
      <c r="N58" s="38"/>
    </row>
    <row r="59" spans="1:78" ht="17.100000000000001" customHeight="1" x14ac:dyDescent="0.15">
      <c r="B59" s="127">
        <v>2021</v>
      </c>
      <c r="C59" s="1">
        <v>1</v>
      </c>
      <c r="D59" s="192"/>
      <c r="E59" s="2">
        <f>F47</f>
        <v>1.1728211329178682</v>
      </c>
      <c r="F59" s="77">
        <f t="shared" ref="F59" si="2">D59*E59</f>
        <v>0</v>
      </c>
      <c r="G59" s="38"/>
      <c r="I59" s="127">
        <v>2021</v>
      </c>
      <c r="J59" s="1">
        <v>2</v>
      </c>
      <c r="K59" s="192"/>
      <c r="L59" s="2">
        <f>F47</f>
        <v>1.1728211329178682</v>
      </c>
      <c r="M59" s="77">
        <f t="shared" ref="M59:M60" si="3">K59*L59</f>
        <v>0</v>
      </c>
      <c r="N59" s="38"/>
    </row>
    <row r="60" spans="1:78" ht="17.100000000000001" customHeight="1" x14ac:dyDescent="0.15">
      <c r="B60" s="127">
        <v>2021</v>
      </c>
      <c r="C60" s="1">
        <v>1</v>
      </c>
      <c r="D60" s="192"/>
      <c r="E60" s="2">
        <f>F47</f>
        <v>1.1728211329178682</v>
      </c>
      <c r="F60" s="77">
        <f>D60*E60</f>
        <v>0</v>
      </c>
      <c r="G60" s="38"/>
      <c r="I60" s="127">
        <v>2021</v>
      </c>
      <c r="J60" s="1">
        <v>2</v>
      </c>
      <c r="K60" s="192"/>
      <c r="L60" s="2">
        <f>F47</f>
        <v>1.1728211329178682</v>
      </c>
      <c r="M60" s="77">
        <f t="shared" si="3"/>
        <v>0</v>
      </c>
      <c r="N60" s="38"/>
    </row>
    <row r="61" spans="1:78" ht="17.100000000000001" customHeight="1" x14ac:dyDescent="0.15">
      <c r="B61" s="127">
        <v>2021</v>
      </c>
      <c r="C61" s="1">
        <v>1</v>
      </c>
      <c r="D61" s="192"/>
      <c r="E61" s="2">
        <f>F47</f>
        <v>1.1728211329178682</v>
      </c>
      <c r="F61" s="77">
        <f>D61*E61</f>
        <v>0</v>
      </c>
      <c r="G61" s="38"/>
      <c r="I61" s="127">
        <v>2021</v>
      </c>
      <c r="J61" s="1">
        <v>2</v>
      </c>
      <c r="K61" s="192"/>
      <c r="L61" s="2">
        <f>F47</f>
        <v>1.1728211329178682</v>
      </c>
      <c r="M61" s="77">
        <f>K61*L61</f>
        <v>0</v>
      </c>
      <c r="N61" s="38"/>
    </row>
    <row r="62" spans="1:78" ht="17.100000000000001" customHeight="1" thickBot="1" x14ac:dyDescent="0.2">
      <c r="B62" s="128">
        <v>2021</v>
      </c>
      <c r="C62" s="19">
        <v>1</v>
      </c>
      <c r="D62" s="193"/>
      <c r="E62" s="20">
        <f>F47</f>
        <v>1.1728211329178682</v>
      </c>
      <c r="F62" s="78">
        <f t="shared" ref="F62:F68" si="4">D62*E62</f>
        <v>0</v>
      </c>
      <c r="G62" s="38"/>
      <c r="I62" s="128">
        <v>2021</v>
      </c>
      <c r="J62" s="19">
        <v>2</v>
      </c>
      <c r="K62" s="193"/>
      <c r="L62" s="20">
        <f>F47</f>
        <v>1.1728211329178682</v>
      </c>
      <c r="M62" s="78">
        <f t="shared" ref="M62:M68" si="5">K62*L62</f>
        <v>0</v>
      </c>
      <c r="N62" s="38"/>
    </row>
    <row r="63" spans="1:78" ht="17.100000000000001" customHeight="1" x14ac:dyDescent="0.15">
      <c r="B63" s="130">
        <v>2022</v>
      </c>
      <c r="C63" s="23">
        <v>1</v>
      </c>
      <c r="D63" s="194"/>
      <c r="E63" s="29">
        <f>F48</f>
        <v>1.1422230274481384</v>
      </c>
      <c r="F63" s="79">
        <f t="shared" si="4"/>
        <v>0</v>
      </c>
      <c r="G63" s="38"/>
      <c r="I63" s="130">
        <v>2022</v>
      </c>
      <c r="J63" s="23">
        <v>2</v>
      </c>
      <c r="K63" s="194"/>
      <c r="L63" s="29">
        <f>F48</f>
        <v>1.1422230274481384</v>
      </c>
      <c r="M63" s="79">
        <f t="shared" si="5"/>
        <v>0</v>
      </c>
      <c r="N63" s="38"/>
    </row>
    <row r="64" spans="1:78" ht="17.100000000000001" customHeight="1" x14ac:dyDescent="0.15">
      <c r="B64" s="131">
        <v>2022</v>
      </c>
      <c r="C64" s="1">
        <v>1</v>
      </c>
      <c r="D64" s="192"/>
      <c r="E64" s="2">
        <f>F48</f>
        <v>1.1422230274481384</v>
      </c>
      <c r="F64" s="77">
        <f t="shared" si="4"/>
        <v>0</v>
      </c>
      <c r="G64" s="38"/>
      <c r="I64" s="131">
        <v>2022</v>
      </c>
      <c r="J64" s="1">
        <v>2</v>
      </c>
      <c r="K64" s="192"/>
      <c r="L64" s="2">
        <f>F48</f>
        <v>1.1422230274481384</v>
      </c>
      <c r="M64" s="77">
        <f t="shared" si="5"/>
        <v>0</v>
      </c>
      <c r="N64" s="38"/>
    </row>
    <row r="65" spans="1:78" ht="17.100000000000001" customHeight="1" x14ac:dyDescent="0.15">
      <c r="B65" s="131">
        <v>2022</v>
      </c>
      <c r="C65" s="1">
        <v>1</v>
      </c>
      <c r="D65" s="192"/>
      <c r="E65" s="2">
        <f>F48</f>
        <v>1.1422230274481384</v>
      </c>
      <c r="F65" s="77">
        <f t="shared" si="4"/>
        <v>0</v>
      </c>
      <c r="G65" s="38"/>
      <c r="I65" s="131">
        <v>2022</v>
      </c>
      <c r="J65" s="1">
        <v>2</v>
      </c>
      <c r="K65" s="192"/>
      <c r="L65" s="2">
        <f>F48</f>
        <v>1.1422230274481384</v>
      </c>
      <c r="M65" s="77">
        <f t="shared" si="5"/>
        <v>0</v>
      </c>
      <c r="N65" s="38"/>
    </row>
    <row r="66" spans="1:78" ht="17.100000000000001" customHeight="1" x14ac:dyDescent="0.15">
      <c r="B66" s="131">
        <v>2022</v>
      </c>
      <c r="C66" s="1">
        <v>1</v>
      </c>
      <c r="D66" s="192"/>
      <c r="E66" s="2">
        <f>F48</f>
        <v>1.1422230274481384</v>
      </c>
      <c r="F66" s="77">
        <f t="shared" si="4"/>
        <v>0</v>
      </c>
      <c r="G66" s="38"/>
      <c r="I66" s="131">
        <v>2022</v>
      </c>
      <c r="J66" s="1">
        <v>2</v>
      </c>
      <c r="K66" s="192"/>
      <c r="L66" s="2">
        <f>F48</f>
        <v>1.1422230274481384</v>
      </c>
      <c r="M66" s="77">
        <f t="shared" si="5"/>
        <v>0</v>
      </c>
      <c r="N66" s="38"/>
    </row>
    <row r="67" spans="1:78" ht="17.100000000000001" customHeight="1" x14ac:dyDescent="0.15">
      <c r="B67" s="131">
        <v>2022</v>
      </c>
      <c r="C67" s="1">
        <v>1</v>
      </c>
      <c r="D67" s="192"/>
      <c r="E67" s="2">
        <f>F48</f>
        <v>1.1422230274481384</v>
      </c>
      <c r="F67" s="77">
        <f t="shared" si="4"/>
        <v>0</v>
      </c>
      <c r="G67" s="38"/>
      <c r="I67" s="131">
        <v>2022</v>
      </c>
      <c r="J67" s="1">
        <v>2</v>
      </c>
      <c r="K67" s="192"/>
      <c r="L67" s="2">
        <f>F48</f>
        <v>1.1422230274481384</v>
      </c>
      <c r="M67" s="77">
        <f t="shared" si="5"/>
        <v>0</v>
      </c>
      <c r="N67" s="38"/>
    </row>
    <row r="68" spans="1:78" ht="17.100000000000001" customHeight="1" x14ac:dyDescent="0.15">
      <c r="B68" s="131">
        <v>2022</v>
      </c>
      <c r="C68" s="1">
        <v>1</v>
      </c>
      <c r="D68" s="192"/>
      <c r="E68" s="2">
        <f>F48</f>
        <v>1.1422230274481384</v>
      </c>
      <c r="F68" s="77">
        <f t="shared" si="4"/>
        <v>0</v>
      </c>
      <c r="G68" s="38"/>
      <c r="I68" s="131">
        <v>2022</v>
      </c>
      <c r="J68" s="1">
        <v>2</v>
      </c>
      <c r="K68" s="192"/>
      <c r="L68" s="2">
        <f>F48</f>
        <v>1.1422230274481384</v>
      </c>
      <c r="M68" s="77">
        <f t="shared" si="5"/>
        <v>0</v>
      </c>
      <c r="N68" s="38"/>
    </row>
    <row r="69" spans="1:78" ht="17.100000000000001" customHeight="1" x14ac:dyDescent="0.15">
      <c r="B69" s="131">
        <v>2022</v>
      </c>
      <c r="C69" s="1">
        <v>1</v>
      </c>
      <c r="D69" s="192"/>
      <c r="E69" s="2">
        <f>F48</f>
        <v>1.1422230274481384</v>
      </c>
      <c r="F69" s="77">
        <f>D69*E69</f>
        <v>0</v>
      </c>
      <c r="G69" s="38"/>
      <c r="I69" s="131">
        <v>2022</v>
      </c>
      <c r="J69" s="1">
        <v>2</v>
      </c>
      <c r="K69" s="192"/>
      <c r="L69" s="2">
        <f>F48</f>
        <v>1.1422230274481384</v>
      </c>
      <c r="M69" s="77">
        <f>K69*L69</f>
        <v>0</v>
      </c>
      <c r="N69" s="38"/>
    </row>
    <row r="70" spans="1:78" ht="17.100000000000001" customHeight="1" thickBot="1" x14ac:dyDescent="0.2">
      <c r="B70" s="132">
        <v>2022</v>
      </c>
      <c r="C70" s="30">
        <v>1</v>
      </c>
      <c r="D70" s="195"/>
      <c r="E70" s="31">
        <f>F48</f>
        <v>1.1422230274481384</v>
      </c>
      <c r="F70" s="80">
        <f>D70*E70</f>
        <v>0</v>
      </c>
      <c r="G70" s="38"/>
      <c r="I70" s="132">
        <v>2022</v>
      </c>
      <c r="J70" s="30">
        <v>2</v>
      </c>
      <c r="K70" s="195"/>
      <c r="L70" s="31">
        <f>F48</f>
        <v>1.1422230274481384</v>
      </c>
      <c r="M70" s="80">
        <f>K70*L70</f>
        <v>0</v>
      </c>
      <c r="N70" s="38"/>
    </row>
    <row r="71" spans="1:78" s="68" customFormat="1" ht="17.100000000000001" customHeight="1" x14ac:dyDescent="0.15">
      <c r="A71" s="3"/>
      <c r="B71" s="129">
        <v>2023</v>
      </c>
      <c r="C71" s="27">
        <v>1</v>
      </c>
      <c r="D71" s="191"/>
      <c r="E71" s="28">
        <f>F49</f>
        <v>1.0383760191056575</v>
      </c>
      <c r="F71" s="81">
        <f t="shared" ref="F71:F74" si="6">D71*E71</f>
        <v>0</v>
      </c>
      <c r="G71" s="38"/>
      <c r="H71" s="3"/>
      <c r="I71" s="129">
        <v>2023</v>
      </c>
      <c r="J71" s="27">
        <v>2</v>
      </c>
      <c r="K71" s="191"/>
      <c r="L71" s="28">
        <f>F49</f>
        <v>1.0383760191056575</v>
      </c>
      <c r="M71" s="81">
        <f t="shared" ref="M71:M78" si="7">K71*L71</f>
        <v>0</v>
      </c>
      <c r="N71" s="38"/>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row>
    <row r="72" spans="1:78" ht="17.100000000000001" customHeight="1" x14ac:dyDescent="0.15">
      <c r="B72" s="127">
        <v>2023</v>
      </c>
      <c r="C72" s="1">
        <v>1</v>
      </c>
      <c r="D72" s="192"/>
      <c r="E72" s="2">
        <f>F49</f>
        <v>1.0383760191056575</v>
      </c>
      <c r="F72" s="77">
        <f t="shared" si="6"/>
        <v>0</v>
      </c>
      <c r="G72" s="38"/>
      <c r="I72" s="127">
        <v>2023</v>
      </c>
      <c r="J72" s="1">
        <v>2</v>
      </c>
      <c r="K72" s="192"/>
      <c r="L72" s="2">
        <f>F49</f>
        <v>1.0383760191056575</v>
      </c>
      <c r="M72" s="77">
        <f t="shared" si="7"/>
        <v>0</v>
      </c>
      <c r="N72" s="38"/>
    </row>
    <row r="73" spans="1:78" ht="17.100000000000001" customHeight="1" x14ac:dyDescent="0.15">
      <c r="B73" s="127">
        <v>2023</v>
      </c>
      <c r="C73" s="1">
        <v>1</v>
      </c>
      <c r="D73" s="192"/>
      <c r="E73" s="2">
        <f>F49</f>
        <v>1.0383760191056575</v>
      </c>
      <c r="F73" s="77">
        <f t="shared" si="6"/>
        <v>0</v>
      </c>
      <c r="G73" s="38"/>
      <c r="I73" s="127">
        <v>2023</v>
      </c>
      <c r="J73" s="1">
        <v>2</v>
      </c>
      <c r="K73" s="192"/>
      <c r="L73" s="2">
        <f>F49</f>
        <v>1.0383760191056575</v>
      </c>
      <c r="M73" s="77">
        <f t="shared" si="7"/>
        <v>0</v>
      </c>
      <c r="N73" s="38"/>
    </row>
    <row r="74" spans="1:78" ht="17.100000000000001" customHeight="1" x14ac:dyDescent="0.15">
      <c r="B74" s="127">
        <v>2023</v>
      </c>
      <c r="C74" s="1">
        <v>1</v>
      </c>
      <c r="D74" s="192"/>
      <c r="E74" s="2">
        <f>F49</f>
        <v>1.0383760191056575</v>
      </c>
      <c r="F74" s="77">
        <f t="shared" si="6"/>
        <v>0</v>
      </c>
      <c r="G74" s="38"/>
      <c r="I74" s="127">
        <v>2023</v>
      </c>
      <c r="J74" s="1">
        <v>2</v>
      </c>
      <c r="K74" s="192"/>
      <c r="L74" s="2">
        <f>F49</f>
        <v>1.0383760191056575</v>
      </c>
      <c r="M74" s="77">
        <f t="shared" si="7"/>
        <v>0</v>
      </c>
      <c r="N74" s="38"/>
    </row>
    <row r="75" spans="1:78" ht="17.100000000000001" customHeight="1" x14ac:dyDescent="0.15">
      <c r="B75" s="127">
        <v>2023</v>
      </c>
      <c r="C75" s="1">
        <v>1</v>
      </c>
      <c r="D75" s="192"/>
      <c r="E75" s="2">
        <f>F49</f>
        <v>1.0383760191056575</v>
      </c>
      <c r="F75" s="77">
        <f t="shared" si="0"/>
        <v>0</v>
      </c>
      <c r="G75" s="38"/>
      <c r="I75" s="127">
        <v>2023</v>
      </c>
      <c r="J75" s="1">
        <v>2</v>
      </c>
      <c r="K75" s="192"/>
      <c r="L75" s="2">
        <f>F49</f>
        <v>1.0383760191056575</v>
      </c>
      <c r="M75" s="77">
        <f t="shared" si="7"/>
        <v>0</v>
      </c>
      <c r="N75" s="38"/>
    </row>
    <row r="76" spans="1:78" ht="17.100000000000001" customHeight="1" x14ac:dyDescent="0.15">
      <c r="B76" s="127">
        <v>2023</v>
      </c>
      <c r="C76" s="1">
        <v>1</v>
      </c>
      <c r="D76" s="192"/>
      <c r="E76" s="2">
        <f>F49</f>
        <v>1.0383760191056575</v>
      </c>
      <c r="F76" s="77">
        <f t="shared" si="0"/>
        <v>0</v>
      </c>
      <c r="G76" s="38"/>
      <c r="I76" s="127">
        <v>2023</v>
      </c>
      <c r="J76" s="1">
        <v>2</v>
      </c>
      <c r="K76" s="192"/>
      <c r="L76" s="2">
        <f>F49</f>
        <v>1.0383760191056575</v>
      </c>
      <c r="M76" s="77">
        <f t="shared" si="7"/>
        <v>0</v>
      </c>
      <c r="N76" s="38"/>
    </row>
    <row r="77" spans="1:78" ht="17.100000000000001" customHeight="1" x14ac:dyDescent="0.15">
      <c r="B77" s="127">
        <v>2023</v>
      </c>
      <c r="C77" s="1">
        <v>1</v>
      </c>
      <c r="D77" s="192"/>
      <c r="E77" s="2">
        <f>F49</f>
        <v>1.0383760191056575</v>
      </c>
      <c r="F77" s="77">
        <f t="shared" si="0"/>
        <v>0</v>
      </c>
      <c r="G77" s="38"/>
      <c r="I77" s="127">
        <v>2023</v>
      </c>
      <c r="J77" s="1">
        <v>2</v>
      </c>
      <c r="K77" s="192"/>
      <c r="L77" s="2">
        <f>F49</f>
        <v>1.0383760191056575</v>
      </c>
      <c r="M77" s="77">
        <f t="shared" si="7"/>
        <v>0</v>
      </c>
      <c r="N77" s="38"/>
    </row>
    <row r="78" spans="1:78" ht="17.100000000000001" customHeight="1" thickBot="1" x14ac:dyDescent="0.2">
      <c r="B78" s="128">
        <v>2023</v>
      </c>
      <c r="C78" s="19">
        <v>1</v>
      </c>
      <c r="D78" s="193"/>
      <c r="E78" s="20">
        <f>F49</f>
        <v>1.0383760191056575</v>
      </c>
      <c r="F78" s="78">
        <f t="shared" si="0"/>
        <v>0</v>
      </c>
      <c r="G78" s="38"/>
      <c r="I78" s="128">
        <v>2023</v>
      </c>
      <c r="J78" s="19">
        <v>2</v>
      </c>
      <c r="K78" s="193"/>
      <c r="L78" s="20">
        <f>F49</f>
        <v>1.0383760191056575</v>
      </c>
      <c r="M78" s="78">
        <f t="shared" si="7"/>
        <v>0</v>
      </c>
      <c r="N78" s="38"/>
    </row>
    <row r="79" spans="1:78" ht="17.100000000000001" customHeight="1" thickBot="1" x14ac:dyDescent="0.2">
      <c r="B79" s="122" t="s">
        <v>65</v>
      </c>
      <c r="C79" s="123"/>
      <c r="D79" s="21">
        <f>COUNT(D55:D78)</f>
        <v>0</v>
      </c>
      <c r="E79" s="26"/>
      <c r="F79" s="82">
        <f>SUM(F55:F78)</f>
        <v>0</v>
      </c>
      <c r="G79" s="69"/>
      <c r="I79" s="122" t="s">
        <v>65</v>
      </c>
      <c r="J79" s="123"/>
      <c r="K79" s="21">
        <f>COUNT(K55:K78)</f>
        <v>0</v>
      </c>
      <c r="L79" s="26"/>
      <c r="M79" s="82">
        <f>SUM(M55:M78)</f>
        <v>0</v>
      </c>
      <c r="N79" s="69"/>
    </row>
    <row r="80" spans="1:78" ht="17.100000000000001" customHeight="1" thickBot="1" x14ac:dyDescent="0.2">
      <c r="B80" s="120" t="s">
        <v>30</v>
      </c>
      <c r="C80" s="121"/>
      <c r="D80" s="121"/>
      <c r="E80" s="121"/>
      <c r="F80" s="121"/>
      <c r="G80" s="83">
        <f>F79/10</f>
        <v>0</v>
      </c>
      <c r="I80" s="120" t="s">
        <v>29</v>
      </c>
      <c r="J80" s="121"/>
      <c r="K80" s="121"/>
      <c r="L80" s="121"/>
      <c r="M80" s="121"/>
      <c r="N80" s="83">
        <f>M79/10</f>
        <v>0</v>
      </c>
    </row>
    <row r="81" spans="2:28" ht="17.100000000000001" customHeight="1" x14ac:dyDescent="0.15">
      <c r="B81" s="37"/>
      <c r="C81" s="37"/>
      <c r="D81" s="37"/>
      <c r="E81" s="37"/>
      <c r="F81" s="37"/>
      <c r="G81" s="33"/>
      <c r="I81" s="37"/>
      <c r="J81" s="37"/>
      <c r="K81" s="37"/>
      <c r="L81" s="37"/>
      <c r="M81" s="37"/>
      <c r="N81" s="33"/>
    </row>
    <row r="82" spans="2:28" ht="17.100000000000001" customHeight="1" x14ac:dyDescent="0.15">
      <c r="B82" s="34"/>
      <c r="C82" s="34"/>
      <c r="D82" s="32"/>
      <c r="E82" s="34"/>
      <c r="F82" s="33"/>
      <c r="G82" s="33"/>
      <c r="I82" s="34"/>
      <c r="J82" s="34"/>
      <c r="K82" s="32"/>
      <c r="L82" s="34"/>
      <c r="M82" s="33"/>
      <c r="N82" s="33"/>
      <c r="P82" s="34"/>
      <c r="Q82" s="34"/>
      <c r="R82" s="32"/>
      <c r="S82" s="34"/>
      <c r="T82" s="33"/>
      <c r="U82" s="33"/>
      <c r="W82" s="34"/>
      <c r="X82" s="34"/>
      <c r="Y82" s="32"/>
      <c r="Z82" s="34"/>
      <c r="AA82" s="33"/>
      <c r="AB82" s="33"/>
    </row>
    <row r="83" spans="2:28" ht="17.100000000000001" customHeight="1" x14ac:dyDescent="0.15">
      <c r="B83" s="172" t="s">
        <v>35</v>
      </c>
      <c r="C83" s="164"/>
      <c r="D83" s="164"/>
      <c r="E83" s="164"/>
      <c r="F83" s="164"/>
      <c r="G83" s="164"/>
      <c r="I83" s="172" t="s">
        <v>36</v>
      </c>
      <c r="J83" s="165"/>
      <c r="K83" s="165"/>
      <c r="L83" s="165"/>
      <c r="M83" s="165"/>
      <c r="N83" s="165"/>
      <c r="P83" s="34"/>
      <c r="Q83" s="34"/>
      <c r="R83" s="32"/>
      <c r="S83" s="34"/>
      <c r="T83" s="33"/>
      <c r="U83" s="33"/>
      <c r="W83" s="34"/>
      <c r="X83" s="34"/>
      <c r="Y83" s="32"/>
      <c r="Z83" s="34"/>
      <c r="AA83" s="33"/>
      <c r="AB83" s="33"/>
    </row>
    <row r="84" spans="2:28" s="3" customFormat="1" ht="5.0999999999999996" customHeight="1" x14ac:dyDescent="0.15">
      <c r="B84" s="168"/>
      <c r="C84" s="166"/>
      <c r="D84" s="166"/>
      <c r="E84" s="166"/>
      <c r="F84" s="166"/>
      <c r="G84" s="166"/>
      <c r="I84" s="168"/>
      <c r="J84" s="167"/>
      <c r="K84" s="167"/>
      <c r="L84" s="167"/>
      <c r="M84" s="167"/>
      <c r="N84" s="167"/>
      <c r="P84" s="34"/>
      <c r="Q84" s="34"/>
      <c r="R84" s="32"/>
      <c r="S84" s="34"/>
      <c r="T84" s="33"/>
      <c r="U84" s="33"/>
      <c r="W84" s="34"/>
      <c r="X84" s="34"/>
      <c r="Y84" s="32"/>
      <c r="Z84" s="34"/>
      <c r="AA84" s="33"/>
      <c r="AB84" s="33"/>
    </row>
    <row r="85" spans="2:28" ht="48.75" customHeight="1" thickBot="1" x14ac:dyDescent="0.2">
      <c r="B85" s="186" t="s">
        <v>14</v>
      </c>
      <c r="C85" s="186" t="s">
        <v>18</v>
      </c>
      <c r="D85" s="186" t="s">
        <v>19</v>
      </c>
      <c r="E85" s="186" t="s">
        <v>13</v>
      </c>
      <c r="F85" s="186" t="s">
        <v>21</v>
      </c>
      <c r="G85" s="64"/>
      <c r="I85" s="186" t="s">
        <v>14</v>
      </c>
      <c r="J85" s="186" t="s">
        <v>18</v>
      </c>
      <c r="K85" s="186" t="s">
        <v>19</v>
      </c>
      <c r="L85" s="186" t="s">
        <v>13</v>
      </c>
      <c r="M85" s="186" t="s">
        <v>21</v>
      </c>
      <c r="N85" s="64"/>
      <c r="P85" s="34"/>
      <c r="Q85" s="34"/>
      <c r="R85" s="32"/>
      <c r="S85" s="34"/>
      <c r="T85" s="33"/>
      <c r="U85" s="33"/>
      <c r="W85" s="34"/>
      <c r="X85" s="34"/>
      <c r="Y85" s="32"/>
      <c r="Z85" s="34"/>
      <c r="AA85" s="33"/>
      <c r="AB85" s="33"/>
    </row>
    <row r="86" spans="2:28" ht="17.100000000000001" customHeight="1" x14ac:dyDescent="0.15">
      <c r="B86" s="129">
        <v>2021</v>
      </c>
      <c r="C86" s="27">
        <v>3</v>
      </c>
      <c r="D86" s="191"/>
      <c r="E86" s="28">
        <f>F47</f>
        <v>1.1728211329178682</v>
      </c>
      <c r="F86" s="81">
        <f>D86*E86</f>
        <v>0</v>
      </c>
      <c r="G86" s="38"/>
      <c r="I86" s="129">
        <v>2021</v>
      </c>
      <c r="J86" s="27">
        <v>4</v>
      </c>
      <c r="K86" s="191"/>
      <c r="L86" s="28">
        <f>F47</f>
        <v>1.1728211329178682</v>
      </c>
      <c r="M86" s="81">
        <f>K86*L86</f>
        <v>0</v>
      </c>
      <c r="N86" s="38"/>
      <c r="P86" s="34"/>
      <c r="Q86" s="34"/>
      <c r="R86" s="32"/>
      <c r="S86" s="34"/>
      <c r="T86" s="33"/>
      <c r="U86" s="33"/>
      <c r="W86" s="34"/>
      <c r="X86" s="34"/>
      <c r="Y86" s="32"/>
      <c r="Z86" s="34"/>
      <c r="AA86" s="33"/>
      <c r="AB86" s="33"/>
    </row>
    <row r="87" spans="2:28" ht="17.100000000000001" customHeight="1" x14ac:dyDescent="0.15">
      <c r="B87" s="127">
        <v>2021</v>
      </c>
      <c r="C87" s="1">
        <v>3</v>
      </c>
      <c r="D87" s="192"/>
      <c r="E87" s="2">
        <f>F47</f>
        <v>1.1728211329178682</v>
      </c>
      <c r="F87" s="77">
        <f t="shared" ref="F87:F88" si="8">D87*E87</f>
        <v>0</v>
      </c>
      <c r="G87" s="38"/>
      <c r="I87" s="127">
        <v>2021</v>
      </c>
      <c r="J87" s="1">
        <v>4</v>
      </c>
      <c r="K87" s="192"/>
      <c r="L87" s="2">
        <f>F47</f>
        <v>1.1728211329178682</v>
      </c>
      <c r="M87" s="77">
        <f t="shared" ref="M87:M88" si="9">K87*L87</f>
        <v>0</v>
      </c>
      <c r="N87" s="38"/>
      <c r="P87" s="34"/>
      <c r="Q87" s="34"/>
      <c r="R87" s="32"/>
      <c r="S87" s="34"/>
      <c r="T87" s="33"/>
      <c r="U87" s="33"/>
      <c r="W87" s="34"/>
      <c r="X87" s="34"/>
      <c r="Y87" s="32"/>
      <c r="Z87" s="34"/>
      <c r="AA87" s="33"/>
      <c r="AB87" s="33"/>
    </row>
    <row r="88" spans="2:28" ht="17.100000000000001" customHeight="1" x14ac:dyDescent="0.15">
      <c r="B88" s="127">
        <v>2021</v>
      </c>
      <c r="C88" s="1">
        <v>3</v>
      </c>
      <c r="D88" s="192"/>
      <c r="E88" s="2">
        <f>F47</f>
        <v>1.1728211329178682</v>
      </c>
      <c r="F88" s="77">
        <f t="shared" si="8"/>
        <v>0</v>
      </c>
      <c r="G88" s="38"/>
      <c r="I88" s="127">
        <v>2021</v>
      </c>
      <c r="J88" s="1">
        <v>4</v>
      </c>
      <c r="K88" s="192"/>
      <c r="L88" s="2">
        <f>F47</f>
        <v>1.1728211329178682</v>
      </c>
      <c r="M88" s="77">
        <f t="shared" si="9"/>
        <v>0</v>
      </c>
      <c r="N88" s="38"/>
      <c r="P88" s="34"/>
      <c r="Q88" s="34"/>
      <c r="R88" s="32"/>
      <c r="S88" s="34"/>
      <c r="T88" s="33"/>
      <c r="U88" s="33"/>
      <c r="W88" s="34"/>
      <c r="X88" s="34"/>
      <c r="Y88" s="32"/>
      <c r="Z88" s="34"/>
      <c r="AA88" s="33"/>
      <c r="AB88" s="33"/>
    </row>
    <row r="89" spans="2:28" ht="17.100000000000001" customHeight="1" x14ac:dyDescent="0.15">
      <c r="B89" s="127">
        <v>2021</v>
      </c>
      <c r="C89" s="1">
        <v>3</v>
      </c>
      <c r="D89" s="192"/>
      <c r="E89" s="2">
        <f>F47</f>
        <v>1.1728211329178682</v>
      </c>
      <c r="F89" s="77">
        <f>D89*E89</f>
        <v>0</v>
      </c>
      <c r="G89" s="38"/>
      <c r="I89" s="127">
        <v>2021</v>
      </c>
      <c r="J89" s="1">
        <v>4</v>
      </c>
      <c r="K89" s="192"/>
      <c r="L89" s="2">
        <f>F47</f>
        <v>1.1728211329178682</v>
      </c>
      <c r="M89" s="77">
        <f>K89*L89</f>
        <v>0</v>
      </c>
      <c r="N89" s="38"/>
      <c r="P89" s="34"/>
      <c r="Q89" s="34"/>
      <c r="R89" s="32"/>
      <c r="S89" s="34"/>
      <c r="T89" s="33"/>
      <c r="U89" s="33"/>
      <c r="W89" s="34"/>
      <c r="X89" s="34"/>
      <c r="Y89" s="32"/>
      <c r="Z89" s="34"/>
      <c r="AA89" s="33"/>
      <c r="AB89" s="33"/>
    </row>
    <row r="90" spans="2:28" ht="17.100000000000001" customHeight="1" x14ac:dyDescent="0.15">
      <c r="B90" s="127">
        <v>2021</v>
      </c>
      <c r="C90" s="1">
        <v>3</v>
      </c>
      <c r="D90" s="192"/>
      <c r="E90" s="2">
        <f>F47</f>
        <v>1.1728211329178682</v>
      </c>
      <c r="F90" s="77">
        <f t="shared" ref="F90:F91" si="10">D90*E90</f>
        <v>0</v>
      </c>
      <c r="G90" s="38"/>
      <c r="I90" s="127">
        <v>2021</v>
      </c>
      <c r="J90" s="1">
        <v>4</v>
      </c>
      <c r="K90" s="192"/>
      <c r="L90" s="2">
        <f>F47</f>
        <v>1.1728211329178682</v>
      </c>
      <c r="M90" s="77">
        <f t="shared" ref="M90:M91" si="11">K90*L90</f>
        <v>0</v>
      </c>
      <c r="N90" s="38"/>
      <c r="P90" s="34"/>
      <c r="Q90" s="34"/>
      <c r="R90" s="32"/>
      <c r="S90" s="34"/>
      <c r="T90" s="33"/>
      <c r="U90" s="33"/>
      <c r="W90" s="34"/>
      <c r="X90" s="34"/>
      <c r="Y90" s="32"/>
      <c r="Z90" s="34"/>
      <c r="AA90" s="33"/>
      <c r="AB90" s="33"/>
    </row>
    <row r="91" spans="2:28" ht="17.100000000000001" customHeight="1" x14ac:dyDescent="0.15">
      <c r="B91" s="127">
        <v>2021</v>
      </c>
      <c r="C91" s="1">
        <v>3</v>
      </c>
      <c r="D91" s="192"/>
      <c r="E91" s="2">
        <f>F47</f>
        <v>1.1728211329178682</v>
      </c>
      <c r="F91" s="77">
        <f t="shared" si="10"/>
        <v>0</v>
      </c>
      <c r="G91" s="38"/>
      <c r="I91" s="127">
        <v>2021</v>
      </c>
      <c r="J91" s="1">
        <v>4</v>
      </c>
      <c r="K91" s="192"/>
      <c r="L91" s="2">
        <f>F47</f>
        <v>1.1728211329178682</v>
      </c>
      <c r="M91" s="77">
        <f t="shared" si="11"/>
        <v>0</v>
      </c>
      <c r="N91" s="38"/>
      <c r="P91" s="34"/>
      <c r="Q91" s="34"/>
      <c r="R91" s="32"/>
      <c r="S91" s="34"/>
      <c r="T91" s="33"/>
      <c r="U91" s="33"/>
      <c r="W91" s="34"/>
      <c r="X91" s="34"/>
      <c r="Y91" s="32"/>
      <c r="Z91" s="34"/>
      <c r="AA91" s="33"/>
      <c r="AB91" s="33"/>
    </row>
    <row r="92" spans="2:28" ht="17.100000000000001" customHeight="1" x14ac:dyDescent="0.15">
      <c r="B92" s="127">
        <v>2021</v>
      </c>
      <c r="C92" s="1">
        <v>3</v>
      </c>
      <c r="D92" s="192"/>
      <c r="E92" s="2">
        <f>F47</f>
        <v>1.1728211329178682</v>
      </c>
      <c r="F92" s="77">
        <f>D92*E92</f>
        <v>0</v>
      </c>
      <c r="G92" s="38"/>
      <c r="I92" s="127">
        <v>2021</v>
      </c>
      <c r="J92" s="1">
        <v>4</v>
      </c>
      <c r="K92" s="192"/>
      <c r="L92" s="2">
        <f>F47</f>
        <v>1.1728211329178682</v>
      </c>
      <c r="M92" s="77">
        <f>K92*L92</f>
        <v>0</v>
      </c>
      <c r="N92" s="38"/>
      <c r="P92" s="34"/>
      <c r="Q92" s="34"/>
      <c r="R92" s="32"/>
      <c r="S92" s="34"/>
      <c r="T92" s="33"/>
      <c r="U92" s="33"/>
      <c r="W92" s="34"/>
      <c r="X92" s="34"/>
      <c r="Y92" s="32"/>
      <c r="Z92" s="34"/>
      <c r="AA92" s="33"/>
      <c r="AB92" s="33"/>
    </row>
    <row r="93" spans="2:28" ht="17.100000000000001" customHeight="1" thickBot="1" x14ac:dyDescent="0.2">
      <c r="B93" s="128">
        <v>2021</v>
      </c>
      <c r="C93" s="19">
        <v>3</v>
      </c>
      <c r="D93" s="193"/>
      <c r="E93" s="20">
        <f>F47</f>
        <v>1.1728211329178682</v>
      </c>
      <c r="F93" s="78">
        <f t="shared" ref="F93:F99" si="12">D93*E93</f>
        <v>0</v>
      </c>
      <c r="G93" s="38"/>
      <c r="I93" s="128">
        <v>2021</v>
      </c>
      <c r="J93" s="19">
        <v>4</v>
      </c>
      <c r="K93" s="193"/>
      <c r="L93" s="20">
        <f>F47</f>
        <v>1.1728211329178682</v>
      </c>
      <c r="M93" s="78">
        <f t="shared" ref="M93:M99" si="13">K93*L93</f>
        <v>0</v>
      </c>
      <c r="N93" s="38"/>
      <c r="P93" s="34"/>
      <c r="Q93" s="34"/>
      <c r="R93" s="32"/>
      <c r="S93" s="34"/>
      <c r="T93" s="33"/>
      <c r="U93" s="33"/>
      <c r="W93" s="34"/>
      <c r="X93" s="34"/>
      <c r="Y93" s="32"/>
      <c r="Z93" s="34"/>
      <c r="AA93" s="33"/>
      <c r="AB93" s="33"/>
    </row>
    <row r="94" spans="2:28" ht="17.100000000000001" customHeight="1" x14ac:dyDescent="0.15">
      <c r="B94" s="130">
        <v>2022</v>
      </c>
      <c r="C94" s="23">
        <v>3</v>
      </c>
      <c r="D94" s="194"/>
      <c r="E94" s="29">
        <f>F48</f>
        <v>1.1422230274481384</v>
      </c>
      <c r="F94" s="79">
        <f t="shared" si="12"/>
        <v>0</v>
      </c>
      <c r="G94" s="38"/>
      <c r="I94" s="130">
        <v>2022</v>
      </c>
      <c r="J94" s="23">
        <v>4</v>
      </c>
      <c r="K94" s="194"/>
      <c r="L94" s="29">
        <f>F48</f>
        <v>1.1422230274481384</v>
      </c>
      <c r="M94" s="79">
        <f t="shared" si="13"/>
        <v>0</v>
      </c>
      <c r="N94" s="38"/>
      <c r="P94" s="34"/>
      <c r="Q94" s="34"/>
      <c r="R94" s="32"/>
      <c r="S94" s="34"/>
      <c r="T94" s="33"/>
      <c r="U94" s="33"/>
      <c r="W94" s="34"/>
      <c r="X94" s="34"/>
      <c r="Y94" s="32"/>
      <c r="Z94" s="34"/>
      <c r="AA94" s="33"/>
      <c r="AB94" s="33"/>
    </row>
    <row r="95" spans="2:28" ht="17.100000000000001" customHeight="1" x14ac:dyDescent="0.15">
      <c r="B95" s="131">
        <v>2022</v>
      </c>
      <c r="C95" s="1">
        <v>3</v>
      </c>
      <c r="D95" s="192"/>
      <c r="E95" s="2">
        <f>F48</f>
        <v>1.1422230274481384</v>
      </c>
      <c r="F95" s="77">
        <f t="shared" si="12"/>
        <v>0</v>
      </c>
      <c r="G95" s="38"/>
      <c r="I95" s="131">
        <v>2022</v>
      </c>
      <c r="J95" s="1">
        <v>4</v>
      </c>
      <c r="K95" s="192"/>
      <c r="L95" s="2">
        <f>F48</f>
        <v>1.1422230274481384</v>
      </c>
      <c r="M95" s="77">
        <f t="shared" si="13"/>
        <v>0</v>
      </c>
      <c r="N95" s="38"/>
      <c r="P95" s="34"/>
      <c r="Q95" s="34"/>
      <c r="R95" s="32"/>
      <c r="S95" s="34"/>
      <c r="T95" s="33"/>
      <c r="U95" s="33"/>
      <c r="W95" s="34"/>
      <c r="X95" s="34"/>
      <c r="Y95" s="32"/>
      <c r="Z95" s="34"/>
      <c r="AA95" s="33"/>
      <c r="AB95" s="33"/>
    </row>
    <row r="96" spans="2:28" ht="17.100000000000001" customHeight="1" x14ac:dyDescent="0.15">
      <c r="B96" s="131">
        <v>2022</v>
      </c>
      <c r="C96" s="1">
        <v>3</v>
      </c>
      <c r="D96" s="192"/>
      <c r="E96" s="2">
        <f>F48</f>
        <v>1.1422230274481384</v>
      </c>
      <c r="F96" s="77">
        <f t="shared" si="12"/>
        <v>0</v>
      </c>
      <c r="G96" s="38"/>
      <c r="I96" s="131">
        <v>2022</v>
      </c>
      <c r="J96" s="1">
        <v>4</v>
      </c>
      <c r="K96" s="192"/>
      <c r="L96" s="2">
        <f>F48</f>
        <v>1.1422230274481384</v>
      </c>
      <c r="M96" s="77">
        <f t="shared" si="13"/>
        <v>0</v>
      </c>
      <c r="N96" s="38"/>
      <c r="P96" s="34"/>
      <c r="Q96" s="34"/>
      <c r="R96" s="32"/>
      <c r="S96" s="34"/>
      <c r="T96" s="33"/>
      <c r="U96" s="33"/>
      <c r="W96" s="34"/>
      <c r="X96" s="34"/>
      <c r="Y96" s="32"/>
      <c r="Z96" s="34"/>
      <c r="AA96" s="33"/>
      <c r="AB96" s="33"/>
    </row>
    <row r="97" spans="2:28" ht="17.100000000000001" customHeight="1" x14ac:dyDescent="0.15">
      <c r="B97" s="131">
        <v>2022</v>
      </c>
      <c r="C97" s="1">
        <v>3</v>
      </c>
      <c r="D97" s="192"/>
      <c r="E97" s="2">
        <f>F48</f>
        <v>1.1422230274481384</v>
      </c>
      <c r="F97" s="77">
        <f t="shared" si="12"/>
        <v>0</v>
      </c>
      <c r="G97" s="38"/>
      <c r="I97" s="131">
        <v>2022</v>
      </c>
      <c r="J97" s="1">
        <v>4</v>
      </c>
      <c r="K97" s="192"/>
      <c r="L97" s="2">
        <f>F48</f>
        <v>1.1422230274481384</v>
      </c>
      <c r="M97" s="77">
        <f t="shared" si="13"/>
        <v>0</v>
      </c>
      <c r="N97" s="38"/>
      <c r="P97" s="34"/>
      <c r="Q97" s="34"/>
      <c r="R97" s="32"/>
      <c r="S97" s="34"/>
      <c r="T97" s="33"/>
      <c r="U97" s="33"/>
      <c r="W97" s="34"/>
      <c r="X97" s="34"/>
      <c r="Y97" s="32"/>
      <c r="Z97" s="34"/>
      <c r="AA97" s="33"/>
      <c r="AB97" s="33"/>
    </row>
    <row r="98" spans="2:28" ht="17.100000000000001" customHeight="1" x14ac:dyDescent="0.15">
      <c r="B98" s="131">
        <v>2022</v>
      </c>
      <c r="C98" s="1">
        <v>3</v>
      </c>
      <c r="D98" s="192"/>
      <c r="E98" s="2">
        <f>F48</f>
        <v>1.1422230274481384</v>
      </c>
      <c r="F98" s="77">
        <f t="shared" si="12"/>
        <v>0</v>
      </c>
      <c r="G98" s="38"/>
      <c r="I98" s="131">
        <v>2022</v>
      </c>
      <c r="J98" s="1">
        <v>4</v>
      </c>
      <c r="K98" s="192"/>
      <c r="L98" s="2">
        <f>F48</f>
        <v>1.1422230274481384</v>
      </c>
      <c r="M98" s="77">
        <f t="shared" si="13"/>
        <v>0</v>
      </c>
      <c r="N98" s="38"/>
      <c r="P98" s="34"/>
      <c r="Q98" s="34"/>
      <c r="R98" s="32"/>
      <c r="S98" s="34"/>
      <c r="T98" s="33"/>
      <c r="U98" s="33"/>
      <c r="W98" s="34"/>
      <c r="X98" s="34"/>
      <c r="Y98" s="32"/>
      <c r="Z98" s="34"/>
      <c r="AA98" s="33"/>
      <c r="AB98" s="33"/>
    </row>
    <row r="99" spans="2:28" ht="17.100000000000001" customHeight="1" x14ac:dyDescent="0.15">
      <c r="B99" s="131">
        <v>2022</v>
      </c>
      <c r="C99" s="1">
        <v>3</v>
      </c>
      <c r="D99" s="192"/>
      <c r="E99" s="2">
        <f>F48</f>
        <v>1.1422230274481384</v>
      </c>
      <c r="F99" s="77">
        <f t="shared" si="12"/>
        <v>0</v>
      </c>
      <c r="G99" s="38"/>
      <c r="I99" s="131">
        <v>2022</v>
      </c>
      <c r="J99" s="1">
        <v>4</v>
      </c>
      <c r="K99" s="192"/>
      <c r="L99" s="2">
        <f>F48</f>
        <v>1.1422230274481384</v>
      </c>
      <c r="M99" s="77">
        <f t="shared" si="13"/>
        <v>0</v>
      </c>
      <c r="N99" s="38"/>
      <c r="P99" s="34"/>
      <c r="Q99" s="34"/>
      <c r="R99" s="32"/>
      <c r="S99" s="34"/>
      <c r="T99" s="33"/>
      <c r="U99" s="33"/>
      <c r="W99" s="34"/>
      <c r="X99" s="34"/>
      <c r="Y99" s="32"/>
      <c r="Z99" s="34"/>
      <c r="AA99" s="33"/>
      <c r="AB99" s="33"/>
    </row>
    <row r="100" spans="2:28" ht="17.100000000000001" customHeight="1" x14ac:dyDescent="0.15">
      <c r="B100" s="131">
        <v>2022</v>
      </c>
      <c r="C100" s="1">
        <v>3</v>
      </c>
      <c r="D100" s="192"/>
      <c r="E100" s="2">
        <f>F48</f>
        <v>1.1422230274481384</v>
      </c>
      <c r="F100" s="77">
        <f>D100*E100</f>
        <v>0</v>
      </c>
      <c r="G100" s="38"/>
      <c r="I100" s="131">
        <v>2022</v>
      </c>
      <c r="J100" s="1">
        <v>4</v>
      </c>
      <c r="K100" s="192"/>
      <c r="L100" s="2">
        <f>F48</f>
        <v>1.1422230274481384</v>
      </c>
      <c r="M100" s="77">
        <f>K100*L100</f>
        <v>0</v>
      </c>
      <c r="N100" s="38"/>
      <c r="P100" s="34"/>
      <c r="Q100" s="34"/>
      <c r="R100" s="32"/>
      <c r="S100" s="34"/>
      <c r="T100" s="33"/>
      <c r="U100" s="33"/>
      <c r="W100" s="34"/>
      <c r="X100" s="34"/>
      <c r="Y100" s="32"/>
      <c r="Z100" s="34"/>
      <c r="AA100" s="33"/>
      <c r="AB100" s="33"/>
    </row>
    <row r="101" spans="2:28" ht="17.100000000000001" customHeight="1" thickBot="1" x14ac:dyDescent="0.2">
      <c r="B101" s="132">
        <v>2022</v>
      </c>
      <c r="C101" s="30">
        <v>3</v>
      </c>
      <c r="D101" s="195"/>
      <c r="E101" s="31">
        <f>F48</f>
        <v>1.1422230274481384</v>
      </c>
      <c r="F101" s="80">
        <f>D101*E101</f>
        <v>0</v>
      </c>
      <c r="G101" s="38"/>
      <c r="I101" s="132">
        <v>2022</v>
      </c>
      <c r="J101" s="30">
        <v>4</v>
      </c>
      <c r="K101" s="195"/>
      <c r="L101" s="31">
        <f>F48</f>
        <v>1.1422230274481384</v>
      </c>
      <c r="M101" s="80">
        <f>K101*L101</f>
        <v>0</v>
      </c>
      <c r="N101" s="38"/>
      <c r="P101" s="34"/>
      <c r="Q101" s="34"/>
      <c r="R101" s="32"/>
      <c r="S101" s="34"/>
      <c r="T101" s="33"/>
      <c r="U101" s="33"/>
      <c r="W101" s="34"/>
      <c r="X101" s="34"/>
      <c r="Y101" s="32"/>
      <c r="Z101" s="34"/>
      <c r="AA101" s="33"/>
      <c r="AB101" s="33"/>
    </row>
    <row r="102" spans="2:28" ht="17.100000000000001" customHeight="1" x14ac:dyDescent="0.15">
      <c r="B102" s="129">
        <v>2023</v>
      </c>
      <c r="C102" s="27">
        <v>3</v>
      </c>
      <c r="D102" s="191"/>
      <c r="E102" s="28">
        <f>F49</f>
        <v>1.0383760191056575</v>
      </c>
      <c r="F102" s="81">
        <f t="shared" ref="F102:F109" si="14">D102*E102</f>
        <v>0</v>
      </c>
      <c r="G102" s="38"/>
      <c r="I102" s="129">
        <v>2023</v>
      </c>
      <c r="J102" s="27">
        <v>4</v>
      </c>
      <c r="K102" s="191"/>
      <c r="L102" s="28">
        <f>F49</f>
        <v>1.0383760191056575</v>
      </c>
      <c r="M102" s="81">
        <f t="shared" ref="M102:M109" si="15">K102*L102</f>
        <v>0</v>
      </c>
      <c r="N102" s="38"/>
      <c r="P102" s="34"/>
      <c r="Q102" s="34"/>
      <c r="R102" s="32"/>
      <c r="S102" s="34"/>
      <c r="T102" s="33"/>
      <c r="U102" s="33"/>
      <c r="W102" s="34"/>
      <c r="X102" s="34"/>
      <c r="Y102" s="32"/>
      <c r="Z102" s="34"/>
      <c r="AA102" s="33"/>
      <c r="AB102" s="33"/>
    </row>
    <row r="103" spans="2:28" ht="17.100000000000001" customHeight="1" x14ac:dyDescent="0.15">
      <c r="B103" s="127">
        <v>2023</v>
      </c>
      <c r="C103" s="1">
        <v>3</v>
      </c>
      <c r="D103" s="192"/>
      <c r="E103" s="2">
        <f>F49</f>
        <v>1.0383760191056575</v>
      </c>
      <c r="F103" s="77">
        <f t="shared" si="14"/>
        <v>0</v>
      </c>
      <c r="G103" s="38"/>
      <c r="I103" s="127">
        <v>2023</v>
      </c>
      <c r="J103" s="1">
        <v>4</v>
      </c>
      <c r="K103" s="192"/>
      <c r="L103" s="2">
        <f>F49</f>
        <v>1.0383760191056575</v>
      </c>
      <c r="M103" s="77">
        <f t="shared" si="15"/>
        <v>0</v>
      </c>
      <c r="N103" s="38"/>
      <c r="P103" s="34"/>
      <c r="Q103" s="34"/>
      <c r="R103" s="32"/>
      <c r="S103" s="34"/>
      <c r="T103" s="33"/>
      <c r="U103" s="33"/>
      <c r="W103" s="34"/>
      <c r="X103" s="34"/>
      <c r="Y103" s="32"/>
      <c r="Z103" s="34"/>
      <c r="AA103" s="33"/>
      <c r="AB103" s="33"/>
    </row>
    <row r="104" spans="2:28" ht="17.100000000000001" customHeight="1" x14ac:dyDescent="0.15">
      <c r="B104" s="127">
        <v>2023</v>
      </c>
      <c r="C104" s="1">
        <v>3</v>
      </c>
      <c r="D104" s="192"/>
      <c r="E104" s="2">
        <f>F49</f>
        <v>1.0383760191056575</v>
      </c>
      <c r="F104" s="77">
        <f t="shared" si="14"/>
        <v>0</v>
      </c>
      <c r="G104" s="38"/>
      <c r="I104" s="127">
        <v>2023</v>
      </c>
      <c r="J104" s="1">
        <v>4</v>
      </c>
      <c r="K104" s="192"/>
      <c r="L104" s="2">
        <f>F49</f>
        <v>1.0383760191056575</v>
      </c>
      <c r="M104" s="77">
        <f t="shared" si="15"/>
        <v>0</v>
      </c>
      <c r="N104" s="38"/>
      <c r="P104" s="34"/>
      <c r="Q104" s="34"/>
      <c r="R104" s="32"/>
      <c r="S104" s="34"/>
      <c r="T104" s="33"/>
      <c r="U104" s="33"/>
      <c r="W104" s="34"/>
      <c r="X104" s="34"/>
      <c r="Y104" s="32"/>
      <c r="Z104" s="34"/>
      <c r="AA104" s="33"/>
      <c r="AB104" s="33"/>
    </row>
    <row r="105" spans="2:28" ht="17.100000000000001" customHeight="1" x14ac:dyDescent="0.15">
      <c r="B105" s="127">
        <v>2023</v>
      </c>
      <c r="C105" s="1">
        <v>3</v>
      </c>
      <c r="D105" s="192"/>
      <c r="E105" s="2">
        <f>F49</f>
        <v>1.0383760191056575</v>
      </c>
      <c r="F105" s="77">
        <f t="shared" si="14"/>
        <v>0</v>
      </c>
      <c r="G105" s="38"/>
      <c r="I105" s="127">
        <v>2023</v>
      </c>
      <c r="J105" s="1">
        <v>4</v>
      </c>
      <c r="K105" s="192"/>
      <c r="L105" s="2">
        <f>F49</f>
        <v>1.0383760191056575</v>
      </c>
      <c r="M105" s="77">
        <f t="shared" si="15"/>
        <v>0</v>
      </c>
      <c r="N105" s="38"/>
      <c r="P105" s="34"/>
      <c r="Q105" s="34"/>
      <c r="R105" s="32"/>
      <c r="S105" s="34"/>
      <c r="T105" s="33"/>
      <c r="U105" s="33"/>
      <c r="W105" s="34"/>
      <c r="X105" s="34"/>
      <c r="Y105" s="32"/>
      <c r="Z105" s="34"/>
      <c r="AA105" s="33"/>
      <c r="AB105" s="33"/>
    </row>
    <row r="106" spans="2:28" ht="17.100000000000001" customHeight="1" x14ac:dyDescent="0.15">
      <c r="B106" s="127">
        <v>2023</v>
      </c>
      <c r="C106" s="1">
        <v>3</v>
      </c>
      <c r="D106" s="192"/>
      <c r="E106" s="2">
        <f>F49</f>
        <v>1.0383760191056575</v>
      </c>
      <c r="F106" s="77">
        <f t="shared" si="14"/>
        <v>0</v>
      </c>
      <c r="G106" s="38"/>
      <c r="I106" s="127">
        <v>2023</v>
      </c>
      <c r="J106" s="1">
        <v>4</v>
      </c>
      <c r="K106" s="192"/>
      <c r="L106" s="2">
        <f>F49</f>
        <v>1.0383760191056575</v>
      </c>
      <c r="M106" s="77">
        <f t="shared" si="15"/>
        <v>0</v>
      </c>
      <c r="N106" s="38"/>
      <c r="P106" s="34"/>
      <c r="Q106" s="34"/>
      <c r="R106" s="32"/>
      <c r="S106" s="34"/>
      <c r="T106" s="33"/>
      <c r="U106" s="33"/>
      <c r="W106" s="34"/>
      <c r="X106" s="34"/>
      <c r="Y106" s="32"/>
      <c r="Z106" s="34"/>
      <c r="AA106" s="33"/>
      <c r="AB106" s="33"/>
    </row>
    <row r="107" spans="2:28" ht="17.100000000000001" customHeight="1" x14ac:dyDescent="0.15">
      <c r="B107" s="127">
        <v>2023</v>
      </c>
      <c r="C107" s="1">
        <v>3</v>
      </c>
      <c r="D107" s="192"/>
      <c r="E107" s="2">
        <f>F49</f>
        <v>1.0383760191056575</v>
      </c>
      <c r="F107" s="77">
        <f t="shared" si="14"/>
        <v>0</v>
      </c>
      <c r="G107" s="38"/>
      <c r="I107" s="127">
        <v>2023</v>
      </c>
      <c r="J107" s="1">
        <v>4</v>
      </c>
      <c r="K107" s="192"/>
      <c r="L107" s="2">
        <f>F49</f>
        <v>1.0383760191056575</v>
      </c>
      <c r="M107" s="77">
        <f t="shared" si="15"/>
        <v>0</v>
      </c>
      <c r="N107" s="38"/>
      <c r="P107" s="34"/>
      <c r="Q107" s="34"/>
      <c r="R107" s="32"/>
      <c r="S107" s="34"/>
      <c r="T107" s="33"/>
      <c r="U107" s="33"/>
      <c r="W107" s="34"/>
      <c r="X107" s="34"/>
      <c r="Y107" s="32"/>
      <c r="Z107" s="34"/>
      <c r="AA107" s="33"/>
      <c r="AB107" s="33"/>
    </row>
    <row r="108" spans="2:28" ht="17.100000000000001" customHeight="1" x14ac:dyDescent="0.15">
      <c r="B108" s="127">
        <v>2023</v>
      </c>
      <c r="C108" s="1">
        <v>3</v>
      </c>
      <c r="D108" s="192"/>
      <c r="E108" s="2">
        <f>F49</f>
        <v>1.0383760191056575</v>
      </c>
      <c r="F108" s="77">
        <f t="shared" si="14"/>
        <v>0</v>
      </c>
      <c r="G108" s="38"/>
      <c r="I108" s="127">
        <v>2023</v>
      </c>
      <c r="J108" s="1">
        <v>4</v>
      </c>
      <c r="K108" s="192"/>
      <c r="L108" s="2">
        <f>F49</f>
        <v>1.0383760191056575</v>
      </c>
      <c r="M108" s="77">
        <f t="shared" si="15"/>
        <v>0</v>
      </c>
      <c r="N108" s="38"/>
      <c r="P108" s="34"/>
      <c r="Q108" s="34"/>
      <c r="R108" s="32"/>
      <c r="S108" s="34"/>
      <c r="T108" s="33"/>
      <c r="U108" s="33"/>
      <c r="W108" s="34"/>
      <c r="X108" s="34"/>
      <c r="Y108" s="32"/>
      <c r="Z108" s="34"/>
      <c r="AA108" s="33"/>
      <c r="AB108" s="33"/>
    </row>
    <row r="109" spans="2:28" ht="17.100000000000001" customHeight="1" thickBot="1" x14ac:dyDescent="0.2">
      <c r="B109" s="128">
        <v>2023</v>
      </c>
      <c r="C109" s="19">
        <v>3</v>
      </c>
      <c r="D109" s="193"/>
      <c r="E109" s="20">
        <f>F49</f>
        <v>1.0383760191056575</v>
      </c>
      <c r="F109" s="78">
        <f t="shared" si="14"/>
        <v>0</v>
      </c>
      <c r="G109" s="38"/>
      <c r="I109" s="127">
        <v>2023</v>
      </c>
      <c r="J109" s="19">
        <v>4</v>
      </c>
      <c r="K109" s="193"/>
      <c r="L109" s="20">
        <f>F49</f>
        <v>1.0383760191056575</v>
      </c>
      <c r="M109" s="78">
        <f t="shared" si="15"/>
        <v>0</v>
      </c>
      <c r="N109" s="38"/>
      <c r="P109" s="34"/>
      <c r="Q109" s="34"/>
      <c r="R109" s="32"/>
      <c r="S109" s="34"/>
      <c r="T109" s="33"/>
      <c r="U109" s="33"/>
      <c r="W109" s="34"/>
      <c r="X109" s="34"/>
      <c r="Y109" s="32"/>
      <c r="Z109" s="34"/>
      <c r="AA109" s="33"/>
      <c r="AB109" s="33"/>
    </row>
    <row r="110" spans="2:28" ht="17.100000000000001" customHeight="1" thickBot="1" x14ac:dyDescent="0.2">
      <c r="B110" s="122" t="s">
        <v>65</v>
      </c>
      <c r="C110" s="123"/>
      <c r="D110" s="25">
        <f>COUNT(D86:D109)</f>
        <v>0</v>
      </c>
      <c r="E110" s="24"/>
      <c r="F110" s="84">
        <f>SUM(F86:F109)</f>
        <v>0</v>
      </c>
      <c r="G110" s="69"/>
      <c r="I110" s="122" t="s">
        <v>65</v>
      </c>
      <c r="J110" s="123"/>
      <c r="K110" s="21">
        <f>COUNT(K86:K109)</f>
        <v>0</v>
      </c>
      <c r="L110" s="26"/>
      <c r="M110" s="82">
        <f>SUM(M86:M109)</f>
        <v>0</v>
      </c>
      <c r="N110" s="69"/>
      <c r="P110" s="34"/>
      <c r="Q110" s="34"/>
      <c r="R110" s="32"/>
      <c r="S110" s="34"/>
      <c r="T110" s="33"/>
      <c r="U110" s="33"/>
      <c r="W110" s="34"/>
      <c r="X110" s="34"/>
      <c r="Y110" s="32"/>
      <c r="Z110" s="34"/>
      <c r="AA110" s="33"/>
      <c r="AB110" s="33"/>
    </row>
    <row r="111" spans="2:28" ht="17.100000000000001" customHeight="1" thickBot="1" x14ac:dyDescent="0.2">
      <c r="B111" s="120" t="s">
        <v>27</v>
      </c>
      <c r="C111" s="121"/>
      <c r="D111" s="121"/>
      <c r="E111" s="121"/>
      <c r="F111" s="121"/>
      <c r="G111" s="22">
        <f>F110/10</f>
        <v>0</v>
      </c>
      <c r="I111" s="120" t="s">
        <v>28</v>
      </c>
      <c r="J111" s="121"/>
      <c r="K111" s="121"/>
      <c r="L111" s="121"/>
      <c r="M111" s="121"/>
      <c r="N111" s="22">
        <f>M110/10</f>
        <v>0</v>
      </c>
      <c r="P111" s="34"/>
      <c r="Q111" s="34"/>
      <c r="R111" s="32"/>
      <c r="S111" s="34"/>
      <c r="T111" s="33"/>
      <c r="U111" s="33"/>
      <c r="W111" s="34"/>
      <c r="X111" s="34"/>
      <c r="Y111" s="32"/>
      <c r="Z111" s="34"/>
      <c r="AA111" s="33"/>
      <c r="AB111" s="33"/>
    </row>
    <row r="112" spans="2:28" ht="12" customHeight="1" x14ac:dyDescent="0.15">
      <c r="B112" s="37"/>
      <c r="C112" s="37"/>
      <c r="D112" s="37"/>
      <c r="E112" s="37"/>
      <c r="F112" s="37"/>
      <c r="G112" s="33"/>
      <c r="I112" s="37"/>
      <c r="J112" s="37"/>
      <c r="K112" s="37"/>
      <c r="L112" s="37"/>
      <c r="M112" s="37"/>
      <c r="N112" s="33"/>
      <c r="P112" s="34"/>
      <c r="Q112" s="34"/>
      <c r="R112" s="32"/>
      <c r="S112" s="34"/>
      <c r="T112" s="33"/>
      <c r="U112" s="33"/>
      <c r="W112" s="34"/>
      <c r="X112" s="34"/>
      <c r="Y112" s="32"/>
      <c r="Z112" s="34"/>
      <c r="AA112" s="33"/>
      <c r="AB112" s="33"/>
    </row>
    <row r="113" spans="1:78" ht="15" customHeight="1" x14ac:dyDescent="0.15">
      <c r="B113" s="125" t="s">
        <v>37</v>
      </c>
      <c r="C113" s="125"/>
      <c r="D113" s="125"/>
      <c r="E113" s="125"/>
      <c r="F113" s="125"/>
      <c r="G113" s="125"/>
      <c r="I113" s="37"/>
      <c r="J113" s="37"/>
      <c r="K113" s="37"/>
      <c r="L113" s="37"/>
      <c r="M113" s="37"/>
      <c r="N113" s="33"/>
      <c r="P113" s="34"/>
      <c r="Q113" s="34"/>
      <c r="R113" s="32"/>
      <c r="S113" s="34"/>
      <c r="T113" s="33"/>
      <c r="U113" s="33"/>
      <c r="W113" s="34"/>
      <c r="X113" s="34"/>
      <c r="Y113" s="32"/>
      <c r="Z113" s="34"/>
      <c r="AA113" s="33"/>
      <c r="AB113" s="33"/>
    </row>
    <row r="114" spans="1:78" s="3" customFormat="1" ht="5.0999999999999996" customHeight="1" x14ac:dyDescent="0.15">
      <c r="B114" s="157"/>
      <c r="C114" s="157"/>
      <c r="D114" s="157"/>
      <c r="E114" s="157"/>
      <c r="F114" s="157"/>
      <c r="G114" s="157"/>
      <c r="I114" s="37"/>
      <c r="J114" s="37"/>
      <c r="K114" s="37"/>
      <c r="L114" s="37"/>
      <c r="M114" s="37"/>
      <c r="N114" s="33"/>
      <c r="P114" s="34"/>
      <c r="Q114" s="34"/>
      <c r="R114" s="32"/>
      <c r="S114" s="34"/>
      <c r="T114" s="33"/>
      <c r="U114" s="33"/>
      <c r="W114" s="34"/>
      <c r="X114" s="34"/>
      <c r="Y114" s="32"/>
      <c r="Z114" s="34"/>
      <c r="AA114" s="33"/>
      <c r="AB114" s="33"/>
    </row>
    <row r="115" spans="1:78" s="3" customFormat="1" ht="17.100000000000001" customHeight="1" x14ac:dyDescent="0.15">
      <c r="B115" s="144" t="s">
        <v>82</v>
      </c>
      <c r="C115" s="174"/>
      <c r="D115" s="174"/>
      <c r="E115" s="174"/>
      <c r="F115" s="174"/>
      <c r="G115" s="175"/>
      <c r="I115" s="37"/>
      <c r="J115" s="37"/>
      <c r="K115" s="37"/>
      <c r="L115" s="37"/>
      <c r="M115" s="37"/>
      <c r="N115" s="33"/>
      <c r="P115" s="34"/>
      <c r="Q115" s="34"/>
      <c r="R115" s="32"/>
      <c r="S115" s="34"/>
      <c r="T115" s="33"/>
      <c r="U115" s="33"/>
      <c r="W115" s="34"/>
      <c r="X115" s="34"/>
      <c r="Y115" s="32"/>
      <c r="Z115" s="34"/>
      <c r="AA115" s="33"/>
      <c r="AB115" s="33"/>
    </row>
    <row r="116" spans="1:78" s="3" customFormat="1" ht="17.100000000000001" customHeight="1" x14ac:dyDescent="0.15">
      <c r="B116" s="145" t="s">
        <v>83</v>
      </c>
      <c r="C116" s="173"/>
      <c r="D116" s="173"/>
      <c r="E116" s="173"/>
      <c r="F116" s="173"/>
      <c r="G116" s="176"/>
      <c r="I116" s="37"/>
      <c r="J116" s="37"/>
      <c r="K116" s="37"/>
      <c r="L116" s="37"/>
      <c r="M116" s="37"/>
      <c r="N116" s="33"/>
      <c r="P116" s="34"/>
      <c r="Q116" s="34"/>
      <c r="R116" s="32"/>
      <c r="S116" s="34"/>
      <c r="T116" s="33"/>
      <c r="U116" s="33"/>
      <c r="W116" s="34"/>
      <c r="X116" s="34"/>
      <c r="Y116" s="32"/>
      <c r="Z116" s="34"/>
      <c r="AA116" s="33"/>
      <c r="AB116" s="33"/>
    </row>
    <row r="117" spans="1:78" s="3" customFormat="1" ht="17.100000000000001" customHeight="1" x14ac:dyDescent="0.15">
      <c r="B117" s="145" t="s">
        <v>84</v>
      </c>
      <c r="C117" s="173"/>
      <c r="D117" s="173"/>
      <c r="E117" s="173"/>
      <c r="F117" s="173"/>
      <c r="G117" s="176"/>
      <c r="I117" s="37"/>
      <c r="J117" s="37"/>
      <c r="K117" s="37"/>
      <c r="L117" s="37"/>
      <c r="M117" s="37"/>
      <c r="N117" s="33"/>
      <c r="P117" s="34"/>
      <c r="Q117" s="34"/>
      <c r="R117" s="32"/>
      <c r="S117" s="34"/>
      <c r="T117" s="33"/>
      <c r="U117" s="33"/>
      <c r="W117" s="34"/>
      <c r="X117" s="34"/>
      <c r="Y117" s="32"/>
      <c r="Z117" s="34"/>
      <c r="AA117" s="33"/>
      <c r="AB117" s="33"/>
    </row>
    <row r="118" spans="1:78" s="3" customFormat="1" ht="17.100000000000001" customHeight="1" x14ac:dyDescent="0.15">
      <c r="B118" s="145" t="s">
        <v>85</v>
      </c>
      <c r="C118" s="173"/>
      <c r="D118" s="173"/>
      <c r="E118" s="173"/>
      <c r="F118" s="173"/>
      <c r="G118" s="176"/>
      <c r="I118" s="37"/>
      <c r="J118" s="37"/>
      <c r="K118" s="37"/>
      <c r="L118" s="37"/>
      <c r="M118" s="37"/>
      <c r="N118" s="33"/>
      <c r="P118" s="34"/>
      <c r="Q118" s="34"/>
      <c r="R118" s="32"/>
      <c r="S118" s="34"/>
      <c r="T118" s="33"/>
      <c r="U118" s="33"/>
      <c r="W118" s="34"/>
      <c r="X118" s="34"/>
      <c r="Y118" s="32"/>
      <c r="Z118" s="34"/>
      <c r="AA118" s="33"/>
      <c r="AB118" s="33"/>
    </row>
    <row r="119" spans="1:78" s="3" customFormat="1" ht="17.100000000000001" customHeight="1" x14ac:dyDescent="0.15">
      <c r="B119" s="145" t="s">
        <v>86</v>
      </c>
      <c r="C119" s="173"/>
      <c r="D119" s="173"/>
      <c r="E119" s="173"/>
      <c r="F119" s="173"/>
      <c r="G119" s="176"/>
      <c r="I119" s="37"/>
      <c r="J119" s="37"/>
      <c r="K119" s="37"/>
      <c r="L119" s="37"/>
      <c r="M119" s="37"/>
      <c r="N119" s="33"/>
      <c r="P119" s="34"/>
      <c r="Q119" s="34"/>
      <c r="R119" s="32"/>
      <c r="S119" s="34"/>
      <c r="T119" s="33"/>
      <c r="U119" s="33"/>
      <c r="W119" s="34"/>
      <c r="X119" s="34"/>
      <c r="Y119" s="32"/>
      <c r="Z119" s="34"/>
      <c r="AA119" s="33"/>
      <c r="AB119" s="33"/>
    </row>
    <row r="120" spans="1:78" s="3" customFormat="1" ht="17.100000000000001" customHeight="1" x14ac:dyDescent="0.15">
      <c r="B120" s="145"/>
      <c r="C120" s="173"/>
      <c r="D120" s="173"/>
      <c r="E120" s="173"/>
      <c r="F120" s="173"/>
      <c r="G120" s="176"/>
      <c r="I120" s="37"/>
      <c r="J120" s="37"/>
      <c r="K120" s="37"/>
      <c r="L120" s="37"/>
      <c r="M120" s="37"/>
      <c r="N120" s="33"/>
      <c r="P120" s="34"/>
      <c r="Q120" s="34"/>
      <c r="R120" s="32"/>
      <c r="S120" s="34"/>
      <c r="T120" s="33"/>
      <c r="U120" s="33"/>
      <c r="W120" s="34"/>
      <c r="X120" s="34"/>
      <c r="Y120" s="32"/>
      <c r="Z120" s="34"/>
      <c r="AA120" s="33"/>
      <c r="AB120" s="33"/>
    </row>
    <row r="121" spans="1:78" s="3" customFormat="1" ht="17.100000000000001" customHeight="1" x14ac:dyDescent="0.15">
      <c r="B121" s="145" t="s">
        <v>87</v>
      </c>
      <c r="C121" s="173"/>
      <c r="D121" s="173"/>
      <c r="E121" s="173"/>
      <c r="F121" s="173"/>
      <c r="G121" s="176"/>
      <c r="I121" s="37"/>
      <c r="J121" s="37"/>
      <c r="K121" s="37"/>
      <c r="L121" s="37"/>
      <c r="M121" s="37"/>
      <c r="N121" s="33"/>
      <c r="P121" s="34"/>
      <c r="Q121" s="34"/>
      <c r="R121" s="32"/>
      <c r="S121" s="34"/>
      <c r="T121" s="33"/>
      <c r="U121" s="33"/>
      <c r="W121" s="34"/>
      <c r="X121" s="34"/>
      <c r="Y121" s="32"/>
      <c r="Z121" s="34"/>
      <c r="AA121" s="33"/>
      <c r="AB121" s="33"/>
    </row>
    <row r="122" spans="1:78" s="3" customFormat="1" ht="17.100000000000001" customHeight="1" x14ac:dyDescent="0.15">
      <c r="B122" s="145" t="s">
        <v>95</v>
      </c>
      <c r="C122" s="173"/>
      <c r="D122" s="173"/>
      <c r="E122" s="173"/>
      <c r="F122" s="173"/>
      <c r="G122" s="176"/>
      <c r="I122" s="37"/>
      <c r="J122" s="37"/>
      <c r="K122" s="37"/>
      <c r="L122" s="37"/>
      <c r="M122" s="37"/>
      <c r="N122" s="33"/>
      <c r="P122" s="34"/>
      <c r="Q122" s="34"/>
      <c r="R122" s="32"/>
      <c r="S122" s="34"/>
      <c r="T122" s="33"/>
      <c r="U122" s="33"/>
      <c r="W122" s="34"/>
      <c r="X122" s="34"/>
      <c r="Y122" s="32"/>
      <c r="Z122" s="34"/>
      <c r="AA122" s="33"/>
      <c r="AB122" s="33"/>
    </row>
    <row r="123" spans="1:78" s="3" customFormat="1" ht="17.100000000000001" customHeight="1" x14ac:dyDescent="0.15">
      <c r="B123" s="145" t="s">
        <v>96</v>
      </c>
      <c r="C123" s="173"/>
      <c r="D123" s="173"/>
      <c r="E123" s="173"/>
      <c r="F123" s="173"/>
      <c r="G123" s="176"/>
      <c r="I123" s="37"/>
      <c r="J123" s="37"/>
      <c r="K123" s="37"/>
      <c r="L123" s="37"/>
      <c r="M123" s="37"/>
      <c r="N123" s="33"/>
      <c r="P123" s="34"/>
      <c r="Q123" s="34"/>
      <c r="R123" s="32"/>
      <c r="S123" s="34"/>
      <c r="T123" s="33"/>
      <c r="U123" s="33"/>
      <c r="W123" s="34"/>
      <c r="X123" s="34"/>
      <c r="Y123" s="32"/>
      <c r="Z123" s="34"/>
      <c r="AA123" s="33"/>
      <c r="AB123" s="33"/>
    </row>
    <row r="124" spans="1:78" s="3" customFormat="1" ht="17.100000000000001" customHeight="1" x14ac:dyDescent="0.15">
      <c r="B124" s="148" t="s">
        <v>88</v>
      </c>
      <c r="C124" s="177"/>
      <c r="D124" s="177"/>
      <c r="E124" s="177"/>
      <c r="F124" s="177"/>
      <c r="G124" s="178"/>
      <c r="I124" s="37"/>
      <c r="J124" s="37"/>
      <c r="K124" s="37"/>
      <c r="L124" s="37"/>
      <c r="M124" s="37"/>
      <c r="N124" s="33"/>
      <c r="P124" s="34"/>
      <c r="Q124" s="34"/>
      <c r="R124" s="32"/>
      <c r="S124" s="34"/>
      <c r="T124" s="33"/>
      <c r="U124" s="33"/>
      <c r="W124" s="34"/>
      <c r="X124" s="34"/>
      <c r="Y124" s="32"/>
      <c r="Z124" s="34"/>
      <c r="AA124" s="33"/>
      <c r="AB124" s="33"/>
    </row>
    <row r="125" spans="1:78" s="3" customFormat="1" ht="5.0999999999999996" customHeight="1" x14ac:dyDescent="0.15">
      <c r="B125" s="126"/>
      <c r="C125" s="126"/>
      <c r="D125" s="126"/>
      <c r="E125" s="126"/>
      <c r="F125" s="126"/>
      <c r="G125" s="126"/>
      <c r="I125" s="97"/>
      <c r="J125" s="45"/>
      <c r="K125" s="45"/>
      <c r="L125" s="45"/>
      <c r="M125" s="37"/>
      <c r="N125" s="33"/>
      <c r="P125" s="34"/>
      <c r="Q125" s="34"/>
      <c r="R125" s="32"/>
      <c r="S125" s="34"/>
      <c r="T125" s="33"/>
      <c r="U125" s="33"/>
      <c r="W125" s="34"/>
      <c r="X125" s="34"/>
      <c r="Y125" s="32"/>
      <c r="Z125" s="34"/>
      <c r="AA125" s="33"/>
      <c r="AB125" s="33"/>
    </row>
    <row r="126" spans="1:78" s="70" customFormat="1" ht="39.75" customHeight="1" x14ac:dyDescent="0.25">
      <c r="A126" s="12"/>
      <c r="B126" s="212"/>
      <c r="C126" s="212"/>
      <c r="D126" s="143" t="s">
        <v>70</v>
      </c>
      <c r="E126" s="143">
        <v>2025</v>
      </c>
      <c r="F126" s="143">
        <v>2026</v>
      </c>
      <c r="G126" s="143">
        <v>2027</v>
      </c>
      <c r="H126" s="48"/>
      <c r="I126" s="53"/>
      <c r="J126" s="53"/>
      <c r="K126" s="53"/>
      <c r="L126" s="17"/>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row>
    <row r="127" spans="1:78" s="70" customFormat="1" ht="50.25" customHeight="1" x14ac:dyDescent="0.25">
      <c r="A127" s="12"/>
      <c r="B127" s="95" t="s">
        <v>55</v>
      </c>
      <c r="C127" s="96"/>
      <c r="D127" s="47"/>
      <c r="E127" s="196"/>
      <c r="F127" s="196"/>
      <c r="G127" s="196"/>
      <c r="H127" s="48"/>
      <c r="I127" s="49"/>
      <c r="J127" s="49"/>
      <c r="K127" s="49"/>
      <c r="L127" s="16"/>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row>
    <row r="128" spans="1:78" s="70" customFormat="1" ht="33" customHeight="1" x14ac:dyDescent="0.25">
      <c r="A128" s="12"/>
      <c r="B128" s="50" t="s">
        <v>53</v>
      </c>
      <c r="C128" s="87">
        <v>126.09</v>
      </c>
      <c r="D128" s="76"/>
      <c r="E128" s="86">
        <f>C128+E127</f>
        <v>126.09</v>
      </c>
      <c r="F128" s="86">
        <f>C128+F127</f>
        <v>126.09</v>
      </c>
      <c r="G128" s="86">
        <f>C128+G127</f>
        <v>126.09</v>
      </c>
      <c r="H128" s="48"/>
      <c r="I128" s="49"/>
      <c r="J128" s="49"/>
      <c r="K128" s="49"/>
      <c r="L128" s="16"/>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row>
    <row r="129" spans="1:78" s="70" customFormat="1" ht="37.5" customHeight="1" x14ac:dyDescent="0.25">
      <c r="A129" s="12"/>
      <c r="B129" s="95" t="s">
        <v>54</v>
      </c>
      <c r="C129" s="96"/>
      <c r="D129" s="86">
        <v>1</v>
      </c>
      <c r="E129" s="86">
        <f>(C128+E127)/C128</f>
        <v>1</v>
      </c>
      <c r="F129" s="86">
        <f>(C128+F127)/C128</f>
        <v>1</v>
      </c>
      <c r="G129" s="86">
        <f>(C128+G127)/C128</f>
        <v>1</v>
      </c>
      <c r="H129" s="48"/>
      <c r="I129" s="49"/>
      <c r="J129" s="49"/>
      <c r="K129" s="49"/>
      <c r="L129" s="16"/>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row>
    <row r="130" spans="1:78" s="12" customFormat="1" ht="17.100000000000001" customHeight="1" x14ac:dyDescent="0.25">
      <c r="B130" s="209" t="s">
        <v>52</v>
      </c>
      <c r="C130" s="52" t="s">
        <v>22</v>
      </c>
      <c r="D130" s="85">
        <f>G80</f>
        <v>0</v>
      </c>
      <c r="E130" s="85">
        <f>D130*E129</f>
        <v>0</v>
      </c>
      <c r="F130" s="85">
        <f>D130*F129</f>
        <v>0</v>
      </c>
      <c r="G130" s="85">
        <f>D130*G129</f>
        <v>0</v>
      </c>
      <c r="H130" s="48"/>
      <c r="I130" s="54"/>
      <c r="J130" s="54"/>
      <c r="K130" s="54"/>
      <c r="L130" s="44"/>
      <c r="M130" s="43"/>
      <c r="N130" s="43"/>
      <c r="P130" s="44"/>
      <c r="Q130" s="44"/>
      <c r="R130" s="45"/>
      <c r="S130" s="44"/>
      <c r="T130" s="43"/>
      <c r="U130" s="43"/>
      <c r="W130" s="44"/>
      <c r="X130" s="44"/>
      <c r="Y130" s="45"/>
      <c r="Z130" s="44"/>
      <c r="AA130" s="43"/>
      <c r="AB130" s="43"/>
    </row>
    <row r="131" spans="1:78" s="12" customFormat="1" ht="17.100000000000001" customHeight="1" x14ac:dyDescent="0.25">
      <c r="B131" s="210"/>
      <c r="C131" s="52" t="s">
        <v>23</v>
      </c>
      <c r="D131" s="85">
        <f>N80</f>
        <v>0</v>
      </c>
      <c r="E131" s="85">
        <f>D131*E129</f>
        <v>0</v>
      </c>
      <c r="F131" s="85">
        <f>D131*F129</f>
        <v>0</v>
      </c>
      <c r="G131" s="85">
        <f>D131*G129</f>
        <v>0</v>
      </c>
      <c r="H131" s="48"/>
      <c r="I131" s="54"/>
      <c r="J131" s="54"/>
      <c r="K131" s="54"/>
      <c r="L131" s="44"/>
      <c r="M131" s="43"/>
      <c r="N131" s="43"/>
      <c r="P131" s="44"/>
      <c r="Q131" s="44"/>
      <c r="R131" s="45"/>
      <c r="S131" s="44"/>
      <c r="T131" s="43"/>
      <c r="U131" s="43"/>
      <c r="W131" s="44"/>
      <c r="X131" s="44"/>
      <c r="Y131" s="45"/>
      <c r="Z131" s="44"/>
      <c r="AA131" s="43"/>
      <c r="AB131" s="43"/>
    </row>
    <row r="132" spans="1:78" s="12" customFormat="1" ht="17.100000000000001" customHeight="1" x14ac:dyDescent="0.25">
      <c r="B132" s="210"/>
      <c r="C132" s="51" t="s">
        <v>24</v>
      </c>
      <c r="D132" s="85">
        <f>G111</f>
        <v>0</v>
      </c>
      <c r="E132" s="85">
        <f>D132*E129</f>
        <v>0</v>
      </c>
      <c r="F132" s="85">
        <f>D132*F129</f>
        <v>0</v>
      </c>
      <c r="G132" s="85">
        <f>D132*G129</f>
        <v>0</v>
      </c>
      <c r="H132" s="48"/>
      <c r="I132" s="54"/>
      <c r="J132" s="54"/>
      <c r="K132" s="54"/>
      <c r="L132" s="44"/>
      <c r="M132" s="43"/>
      <c r="N132" s="43"/>
      <c r="P132" s="44"/>
      <c r="Q132" s="44"/>
      <c r="R132" s="45"/>
      <c r="S132" s="44"/>
      <c r="T132" s="43"/>
      <c r="U132" s="43"/>
      <c r="W132" s="44"/>
      <c r="X132" s="44"/>
      <c r="Y132" s="45"/>
      <c r="Z132" s="44"/>
      <c r="AA132" s="43"/>
      <c r="AB132" s="43"/>
    </row>
    <row r="133" spans="1:78" s="12" customFormat="1" ht="17.100000000000001" customHeight="1" x14ac:dyDescent="0.25">
      <c r="B133" s="211"/>
      <c r="C133" s="51" t="s">
        <v>25</v>
      </c>
      <c r="D133" s="85">
        <f>N111</f>
        <v>0</v>
      </c>
      <c r="E133" s="85">
        <f>D133*E129</f>
        <v>0</v>
      </c>
      <c r="F133" s="85">
        <f>D133*F129</f>
        <v>0</v>
      </c>
      <c r="G133" s="85">
        <f>D133*G129</f>
        <v>0</v>
      </c>
      <c r="H133" s="48"/>
      <c r="I133" s="54"/>
      <c r="J133" s="54"/>
      <c r="K133" s="54"/>
      <c r="L133" s="44"/>
      <c r="M133" s="43"/>
      <c r="N133" s="43"/>
      <c r="P133" s="44"/>
      <c r="Q133" s="44"/>
      <c r="R133" s="45"/>
      <c r="S133" s="44"/>
      <c r="T133" s="43"/>
      <c r="U133" s="43"/>
      <c r="W133" s="44"/>
      <c r="X133" s="44"/>
      <c r="Y133" s="45"/>
      <c r="Z133" s="44"/>
      <c r="AA133" s="43"/>
      <c r="AB133" s="43"/>
    </row>
    <row r="134" spans="1:78" s="3" customFormat="1" ht="12" customHeight="1" x14ac:dyDescent="0.15">
      <c r="B134" s="71"/>
      <c r="G134" s="33"/>
      <c r="I134" s="34"/>
      <c r="J134" s="34"/>
      <c r="K134" s="32"/>
      <c r="L134" s="34"/>
      <c r="M134" s="33"/>
      <c r="N134" s="33"/>
      <c r="P134" s="34"/>
      <c r="Q134" s="34"/>
      <c r="R134" s="32"/>
      <c r="S134" s="34"/>
      <c r="T134" s="33"/>
      <c r="U134" s="33"/>
      <c r="W134" s="34"/>
      <c r="X134" s="34"/>
      <c r="Y134" s="32"/>
      <c r="Z134" s="34"/>
      <c r="AA134" s="33"/>
      <c r="AB134" s="33"/>
    </row>
    <row r="135" spans="1:78" s="3" customFormat="1" ht="12" customHeight="1" x14ac:dyDescent="0.15">
      <c r="B135" s="71"/>
      <c r="G135" s="33"/>
      <c r="H135" s="34"/>
      <c r="I135" s="34"/>
      <c r="J135" s="34"/>
      <c r="K135" s="34"/>
      <c r="L135" s="34"/>
      <c r="M135" s="34"/>
      <c r="N135" s="33"/>
      <c r="P135" s="34"/>
      <c r="Q135" s="34"/>
      <c r="R135" s="32"/>
      <c r="S135" s="34"/>
      <c r="T135" s="33"/>
      <c r="U135" s="33"/>
      <c r="W135" s="34"/>
      <c r="X135" s="34"/>
      <c r="Y135" s="32"/>
      <c r="Z135" s="34"/>
      <c r="AA135" s="33"/>
      <c r="AB135" s="33"/>
    </row>
    <row r="136" spans="1:78" ht="15" customHeight="1" x14ac:dyDescent="0.15">
      <c r="B136" s="125" t="s">
        <v>38</v>
      </c>
      <c r="C136" s="125"/>
      <c r="D136" s="125"/>
      <c r="E136" s="125"/>
      <c r="F136" s="125"/>
      <c r="G136" s="125"/>
      <c r="H136" s="34"/>
      <c r="I136" s="34"/>
      <c r="J136" s="34"/>
      <c r="K136" s="34"/>
      <c r="L136" s="34"/>
      <c r="M136" s="34"/>
      <c r="N136" s="33"/>
      <c r="P136" s="34"/>
      <c r="Q136" s="34"/>
      <c r="R136" s="32"/>
      <c r="S136" s="34"/>
      <c r="T136" s="33"/>
      <c r="U136" s="33"/>
      <c r="W136" s="34"/>
      <c r="X136" s="34"/>
      <c r="Y136" s="32"/>
      <c r="Z136" s="34"/>
      <c r="AA136" s="33"/>
      <c r="AB136" s="33"/>
    </row>
    <row r="137" spans="1:78" s="3" customFormat="1" ht="5.0999999999999996" customHeight="1" x14ac:dyDescent="0.15">
      <c r="B137" s="157"/>
      <c r="C137" s="157"/>
      <c r="D137" s="157"/>
      <c r="E137" s="157"/>
      <c r="F137" s="157"/>
      <c r="G137" s="157"/>
      <c r="H137" s="34"/>
      <c r="I137" s="34"/>
      <c r="J137" s="34"/>
      <c r="K137" s="34"/>
      <c r="L137" s="34"/>
      <c r="M137" s="34"/>
      <c r="N137" s="33"/>
      <c r="P137" s="34"/>
      <c r="Q137" s="34"/>
      <c r="R137" s="32"/>
      <c r="S137" s="34"/>
      <c r="T137" s="33"/>
      <c r="U137" s="33"/>
      <c r="W137" s="34"/>
      <c r="X137" s="34"/>
      <c r="Y137" s="32"/>
      <c r="Z137" s="34"/>
      <c r="AA137" s="33"/>
      <c r="AB137" s="33"/>
    </row>
    <row r="138" spans="1:78" ht="17.100000000000001" customHeight="1" x14ac:dyDescent="0.15">
      <c r="B138" s="179" t="s">
        <v>78</v>
      </c>
      <c r="C138" s="151"/>
      <c r="D138" s="151"/>
      <c r="E138" s="151"/>
      <c r="F138" s="151"/>
      <c r="G138" s="152"/>
      <c r="H138" s="34"/>
      <c r="I138" s="34"/>
      <c r="J138" s="34"/>
      <c r="K138" s="34"/>
      <c r="L138" s="34"/>
      <c r="M138" s="34"/>
      <c r="N138" s="33"/>
      <c r="P138" s="34"/>
      <c r="Q138" s="34"/>
      <c r="R138" s="32"/>
      <c r="S138" s="34"/>
      <c r="T138" s="33"/>
      <c r="U138" s="33"/>
      <c r="W138" s="34"/>
      <c r="X138" s="34"/>
      <c r="Y138" s="32"/>
      <c r="Z138" s="34"/>
      <c r="AA138" s="33"/>
      <c r="AB138" s="33"/>
    </row>
    <row r="139" spans="1:78" ht="17.100000000000001" customHeight="1" x14ac:dyDescent="0.15">
      <c r="B139" s="180" t="s">
        <v>91</v>
      </c>
      <c r="C139" s="146"/>
      <c r="D139" s="146"/>
      <c r="E139" s="146"/>
      <c r="F139" s="146"/>
      <c r="G139" s="147"/>
      <c r="H139" s="34"/>
      <c r="I139" s="34"/>
      <c r="J139" s="34"/>
      <c r="K139" s="34"/>
      <c r="L139" s="34"/>
      <c r="M139" s="34"/>
      <c r="N139" s="33"/>
      <c r="P139" s="34"/>
      <c r="Q139" s="34"/>
      <c r="R139" s="32"/>
      <c r="S139" s="34"/>
      <c r="T139" s="33"/>
      <c r="U139" s="33"/>
      <c r="W139" s="34"/>
      <c r="X139" s="34"/>
      <c r="Y139" s="32"/>
      <c r="Z139" s="34"/>
      <c r="AA139" s="33"/>
      <c r="AB139" s="33"/>
    </row>
    <row r="140" spans="1:78" ht="17.100000000000001" customHeight="1" x14ac:dyDescent="0.15">
      <c r="B140" s="145"/>
      <c r="C140" s="146"/>
      <c r="D140" s="146"/>
      <c r="E140" s="146"/>
      <c r="F140" s="146"/>
      <c r="G140" s="147"/>
      <c r="H140" s="34"/>
      <c r="I140" s="34"/>
      <c r="J140" s="34"/>
      <c r="K140" s="34"/>
      <c r="L140" s="34"/>
      <c r="M140" s="34"/>
      <c r="N140" s="33"/>
      <c r="P140" s="34"/>
      <c r="Q140" s="34"/>
      <c r="R140" s="32"/>
      <c r="S140" s="34"/>
      <c r="T140" s="33"/>
      <c r="U140" s="33"/>
      <c r="W140" s="34"/>
      <c r="X140" s="34"/>
      <c r="Y140" s="32"/>
      <c r="Z140" s="34"/>
      <c r="AA140" s="33"/>
      <c r="AB140" s="33"/>
    </row>
    <row r="141" spans="1:78" ht="17.100000000000001" customHeight="1" x14ac:dyDescent="0.15">
      <c r="B141" s="180" t="s">
        <v>79</v>
      </c>
      <c r="C141" s="146"/>
      <c r="D141" s="146"/>
      <c r="E141" s="146"/>
      <c r="F141" s="146"/>
      <c r="G141" s="147"/>
      <c r="H141" s="34"/>
      <c r="I141" s="34"/>
      <c r="J141" s="34"/>
      <c r="K141" s="34"/>
      <c r="L141" s="34"/>
      <c r="M141" s="34"/>
      <c r="N141" s="33"/>
      <c r="P141" s="34"/>
      <c r="Q141" s="34"/>
      <c r="R141" s="32"/>
      <c r="S141" s="34"/>
      <c r="T141" s="33"/>
      <c r="U141" s="33"/>
      <c r="W141" s="34"/>
      <c r="X141" s="34"/>
      <c r="Y141" s="32"/>
      <c r="Z141" s="34"/>
      <c r="AA141" s="33"/>
      <c r="AB141" s="33"/>
    </row>
    <row r="142" spans="1:78" ht="17.100000000000001" customHeight="1" x14ac:dyDescent="0.15">
      <c r="B142" s="180" t="s">
        <v>80</v>
      </c>
      <c r="C142" s="146"/>
      <c r="D142" s="146"/>
      <c r="E142" s="146"/>
      <c r="F142" s="146"/>
      <c r="G142" s="147"/>
      <c r="H142" s="34"/>
      <c r="I142" s="34"/>
      <c r="J142" s="34"/>
      <c r="K142" s="34"/>
      <c r="L142" s="34"/>
      <c r="M142" s="34"/>
      <c r="N142" s="33"/>
      <c r="P142" s="34"/>
      <c r="Q142" s="34"/>
      <c r="R142" s="32"/>
      <c r="S142" s="34"/>
      <c r="T142" s="33"/>
      <c r="U142" s="33"/>
      <c r="W142" s="34"/>
      <c r="X142" s="34"/>
      <c r="Y142" s="32"/>
      <c r="Z142" s="34"/>
      <c r="AA142" s="33"/>
      <c r="AB142" s="33"/>
    </row>
    <row r="143" spans="1:78" ht="17.100000000000001" customHeight="1" x14ac:dyDescent="0.15">
      <c r="B143" s="180" t="s">
        <v>81</v>
      </c>
      <c r="C143" s="146"/>
      <c r="D143" s="146"/>
      <c r="E143" s="146"/>
      <c r="F143" s="146"/>
      <c r="G143" s="147"/>
      <c r="H143" s="34"/>
      <c r="I143" s="34"/>
      <c r="J143" s="34"/>
      <c r="K143" s="34"/>
      <c r="L143" s="34"/>
      <c r="M143" s="34"/>
      <c r="N143" s="33"/>
      <c r="P143" s="34"/>
      <c r="Q143" s="34"/>
      <c r="R143" s="32"/>
      <c r="S143" s="34"/>
      <c r="T143" s="33"/>
      <c r="U143" s="33"/>
      <c r="W143" s="34"/>
      <c r="X143" s="34"/>
      <c r="Y143" s="32"/>
      <c r="Z143" s="34"/>
      <c r="AA143" s="33"/>
      <c r="AB143" s="33"/>
    </row>
    <row r="144" spans="1:78" ht="5.0999999999999996" customHeight="1" x14ac:dyDescent="0.15">
      <c r="B144" s="134"/>
      <c r="C144" s="149"/>
      <c r="D144" s="149"/>
      <c r="E144" s="149"/>
      <c r="F144" s="149"/>
      <c r="G144" s="150"/>
      <c r="H144" s="34"/>
      <c r="I144" s="90"/>
      <c r="J144" s="34"/>
      <c r="K144" s="34"/>
      <c r="L144" s="34"/>
      <c r="M144" s="34"/>
      <c r="N144" s="34"/>
      <c r="P144" s="34"/>
      <c r="Q144" s="34"/>
      <c r="R144" s="32"/>
      <c r="S144" s="34"/>
      <c r="T144" s="33"/>
      <c r="U144" s="33"/>
      <c r="W144" s="34"/>
      <c r="X144" s="34"/>
      <c r="Y144" s="32"/>
      <c r="Z144" s="34"/>
      <c r="AA144" s="33"/>
      <c r="AB144" s="33"/>
    </row>
    <row r="145" spans="2:28" s="3" customFormat="1" ht="5.0999999999999996" customHeight="1" x14ac:dyDescent="0.15">
      <c r="C145" s="136"/>
      <c r="D145" s="136"/>
      <c r="E145" s="136"/>
      <c r="F145" s="136"/>
      <c r="G145" s="137"/>
      <c r="H145" s="34"/>
      <c r="I145" s="90"/>
      <c r="J145" s="34"/>
      <c r="K145" s="34"/>
      <c r="L145" s="34"/>
      <c r="M145" s="34"/>
      <c r="N145" s="34"/>
      <c r="P145" s="34"/>
      <c r="Q145" s="34"/>
      <c r="R145" s="32"/>
      <c r="S145" s="34"/>
      <c r="T145" s="33"/>
      <c r="U145" s="33"/>
      <c r="W145" s="34"/>
      <c r="X145" s="34"/>
      <c r="Y145" s="32"/>
      <c r="Z145" s="34"/>
      <c r="AA145" s="33"/>
      <c r="AB145" s="33"/>
    </row>
    <row r="146" spans="2:28" ht="24" customHeight="1" x14ac:dyDescent="0.15">
      <c r="B146" s="138"/>
      <c r="C146" s="35" t="s">
        <v>40</v>
      </c>
      <c r="D146" s="35" t="s">
        <v>41</v>
      </c>
      <c r="E146" s="35" t="s">
        <v>42</v>
      </c>
      <c r="F146" s="35" t="s">
        <v>43</v>
      </c>
      <c r="G146" s="72"/>
      <c r="H146" s="71"/>
      <c r="I146" s="34"/>
      <c r="J146" s="34"/>
      <c r="K146" s="34"/>
      <c r="L146" s="34"/>
      <c r="M146" s="34"/>
      <c r="N146" s="34"/>
      <c r="P146" s="34"/>
      <c r="Q146" s="34"/>
      <c r="R146" s="32"/>
      <c r="S146" s="34"/>
      <c r="T146" s="33"/>
      <c r="U146" s="33"/>
      <c r="W146" s="34"/>
      <c r="X146" s="34"/>
      <c r="Y146" s="32"/>
      <c r="Z146" s="34"/>
      <c r="AA146" s="33"/>
      <c r="AB146" s="33"/>
    </row>
    <row r="147" spans="2:28" ht="17.100000000000001" customHeight="1" x14ac:dyDescent="0.15">
      <c r="B147" s="35" t="s">
        <v>20</v>
      </c>
      <c r="C147" s="197"/>
      <c r="D147" s="197"/>
      <c r="E147" s="197"/>
      <c r="F147" s="198"/>
      <c r="G147" s="61"/>
      <c r="H147" s="66"/>
      <c r="I147" s="34"/>
      <c r="J147" s="34"/>
      <c r="K147" s="34"/>
      <c r="L147" s="34"/>
      <c r="M147" s="34"/>
      <c r="N147" s="34"/>
      <c r="P147" s="34"/>
      <c r="Q147" s="34"/>
      <c r="R147" s="32"/>
      <c r="S147" s="34"/>
      <c r="T147" s="33"/>
      <c r="U147" s="33"/>
      <c r="W147" s="34"/>
      <c r="X147" s="34"/>
      <c r="Y147" s="32"/>
      <c r="Z147" s="34"/>
      <c r="AA147" s="33"/>
      <c r="AB147" s="33"/>
    </row>
    <row r="148" spans="2:28" ht="24" customHeight="1" x14ac:dyDescent="0.15">
      <c r="B148" s="35" t="s">
        <v>63</v>
      </c>
      <c r="C148" s="39">
        <f>E130</f>
        <v>0</v>
      </c>
      <c r="D148" s="39">
        <f>E131</f>
        <v>0</v>
      </c>
      <c r="E148" s="39">
        <f>E132</f>
        <v>0</v>
      </c>
      <c r="F148" s="40">
        <f>E133</f>
        <v>0</v>
      </c>
      <c r="G148" s="61"/>
      <c r="H148" s="66"/>
      <c r="I148" s="34"/>
      <c r="J148" s="34"/>
      <c r="K148" s="34"/>
      <c r="L148" s="34"/>
      <c r="M148" s="34"/>
      <c r="N148" s="34"/>
      <c r="P148" s="34"/>
      <c r="Q148" s="34"/>
      <c r="R148" s="32"/>
      <c r="S148" s="34"/>
      <c r="T148" s="33"/>
      <c r="U148" s="33"/>
      <c r="W148" s="34"/>
      <c r="X148" s="34"/>
      <c r="Y148" s="32"/>
      <c r="Z148" s="34"/>
      <c r="AA148" s="33"/>
      <c r="AB148" s="33"/>
    </row>
    <row r="149" spans="2:28" ht="30" customHeight="1" x14ac:dyDescent="0.15">
      <c r="B149" s="138"/>
      <c r="C149" s="35" t="s">
        <v>39</v>
      </c>
      <c r="D149" s="35" t="s">
        <v>50</v>
      </c>
      <c r="E149" s="35" t="s">
        <v>49</v>
      </c>
      <c r="F149" s="35" t="s">
        <v>48</v>
      </c>
      <c r="G149" s="33"/>
      <c r="H149" s="66"/>
      <c r="I149" s="34"/>
      <c r="J149" s="34"/>
      <c r="K149" s="34"/>
      <c r="L149" s="34"/>
      <c r="M149" s="34"/>
      <c r="N149" s="34"/>
      <c r="P149" s="34"/>
      <c r="Q149" s="34"/>
      <c r="R149" s="32"/>
      <c r="S149" s="34"/>
      <c r="T149" s="33"/>
      <c r="U149" s="33"/>
      <c r="W149" s="34"/>
      <c r="X149" s="34"/>
      <c r="Y149" s="32"/>
      <c r="Z149" s="34"/>
      <c r="AA149" s="33"/>
      <c r="AB149" s="33"/>
    </row>
    <row r="150" spans="2:28" ht="17.100000000000001" customHeight="1" x14ac:dyDescent="0.15">
      <c r="B150" s="35" t="s">
        <v>20</v>
      </c>
      <c r="C150" s="197"/>
      <c r="D150" s="197"/>
      <c r="E150" s="197"/>
      <c r="F150" s="198"/>
      <c r="G150" s="61"/>
      <c r="H150" s="66"/>
      <c r="I150" s="34"/>
      <c r="J150" s="34"/>
      <c r="K150" s="34"/>
      <c r="L150" s="34"/>
      <c r="M150" s="34"/>
      <c r="N150" s="34"/>
      <c r="P150" s="34"/>
      <c r="Q150" s="34"/>
      <c r="R150" s="32"/>
      <c r="S150" s="34"/>
      <c r="T150" s="33"/>
      <c r="U150" s="33"/>
      <c r="W150" s="34"/>
      <c r="X150" s="34"/>
      <c r="Y150" s="32"/>
      <c r="Z150" s="34"/>
      <c r="AA150" s="33"/>
      <c r="AB150" s="33"/>
    </row>
    <row r="151" spans="2:28" ht="24" customHeight="1" x14ac:dyDescent="0.15">
      <c r="B151" s="35" t="s">
        <v>63</v>
      </c>
      <c r="C151" s="39">
        <f>F130</f>
        <v>0</v>
      </c>
      <c r="D151" s="39">
        <f>F131</f>
        <v>0</v>
      </c>
      <c r="E151" s="39">
        <f>F132</f>
        <v>0</v>
      </c>
      <c r="F151" s="40">
        <f>F133</f>
        <v>0</v>
      </c>
      <c r="G151" s="61"/>
      <c r="H151" s="66"/>
      <c r="I151" s="34"/>
      <c r="J151" s="34"/>
      <c r="K151" s="34"/>
      <c r="L151" s="34"/>
      <c r="M151" s="34"/>
      <c r="N151" s="34"/>
      <c r="P151" s="34"/>
      <c r="Q151" s="34"/>
      <c r="R151" s="32"/>
      <c r="S151" s="34"/>
      <c r="T151" s="33"/>
      <c r="U151" s="33"/>
      <c r="W151" s="34"/>
      <c r="X151" s="34"/>
      <c r="Y151" s="32"/>
      <c r="Z151" s="34"/>
      <c r="AA151" s="33"/>
      <c r="AB151" s="33"/>
    </row>
    <row r="152" spans="2:28" ht="29.25" customHeight="1" x14ac:dyDescent="0.15">
      <c r="B152" s="138"/>
      <c r="C152" s="35" t="s">
        <v>44</v>
      </c>
      <c r="D152" s="35" t="s">
        <v>45</v>
      </c>
      <c r="E152" s="35" t="s">
        <v>46</v>
      </c>
      <c r="F152" s="35" t="s">
        <v>47</v>
      </c>
      <c r="G152" s="33"/>
      <c r="H152" s="66"/>
      <c r="I152" s="34"/>
      <c r="J152" s="34"/>
      <c r="K152" s="34"/>
      <c r="L152" s="34"/>
      <c r="M152" s="34"/>
      <c r="N152" s="34"/>
      <c r="P152" s="34"/>
      <c r="Q152" s="34"/>
      <c r="R152" s="32"/>
      <c r="S152" s="34"/>
      <c r="T152" s="33"/>
      <c r="U152" s="33"/>
      <c r="W152" s="34"/>
      <c r="X152" s="34"/>
      <c r="Y152" s="32"/>
      <c r="Z152" s="34"/>
      <c r="AA152" s="33"/>
      <c r="AB152" s="33"/>
    </row>
    <row r="153" spans="2:28" ht="17.100000000000001" customHeight="1" x14ac:dyDescent="0.15">
      <c r="B153" s="35" t="s">
        <v>20</v>
      </c>
      <c r="C153" s="197"/>
      <c r="D153" s="197"/>
      <c r="E153" s="197"/>
      <c r="F153" s="198"/>
      <c r="G153" s="61"/>
      <c r="H153" s="66"/>
      <c r="I153" s="34"/>
      <c r="J153" s="34"/>
      <c r="K153" s="32"/>
      <c r="L153" s="34"/>
      <c r="M153" s="33"/>
      <c r="N153" s="33"/>
      <c r="P153" s="34"/>
      <c r="Q153" s="34"/>
      <c r="R153" s="32"/>
      <c r="S153" s="34"/>
      <c r="T153" s="33"/>
      <c r="U153" s="33"/>
      <c r="W153" s="34"/>
      <c r="X153" s="34"/>
      <c r="Y153" s="32"/>
      <c r="Z153" s="34"/>
      <c r="AA153" s="33"/>
      <c r="AB153" s="33"/>
    </row>
    <row r="154" spans="2:28" ht="24" customHeight="1" x14ac:dyDescent="0.15">
      <c r="B154" s="35" t="s">
        <v>63</v>
      </c>
      <c r="C154" s="39">
        <f>G130</f>
        <v>0</v>
      </c>
      <c r="D154" s="39">
        <f>G131</f>
        <v>0</v>
      </c>
      <c r="E154" s="39">
        <f>G132</f>
        <v>0</v>
      </c>
      <c r="F154" s="40">
        <f>G133</f>
        <v>0</v>
      </c>
      <c r="G154" s="61"/>
      <c r="H154" s="66"/>
      <c r="I154" s="34"/>
      <c r="J154" s="34"/>
      <c r="K154" s="32"/>
      <c r="L154" s="34"/>
      <c r="M154" s="33"/>
      <c r="N154" s="33"/>
      <c r="P154" s="34"/>
      <c r="Q154" s="34"/>
      <c r="R154" s="32"/>
      <c r="S154" s="34"/>
      <c r="T154" s="33"/>
      <c r="U154" s="33"/>
      <c r="W154" s="34"/>
      <c r="X154" s="34"/>
      <c r="Y154" s="32"/>
      <c r="Z154" s="34"/>
      <c r="AA154" s="33"/>
      <c r="AB154" s="33"/>
    </row>
    <row r="155" spans="2:28" ht="24" customHeight="1" x14ac:dyDescent="0.15">
      <c r="B155" s="35" t="s">
        <v>31</v>
      </c>
      <c r="C155" s="46">
        <f>(C147*C148)+(C150*C151)+(C153*C154)</f>
        <v>0</v>
      </c>
      <c r="D155" s="46">
        <f>(D147*D148)+(D150*D151)+(D153*D154)</f>
        <v>0</v>
      </c>
      <c r="E155" s="46">
        <f>(E147*E148)+(E150*E151)+(E153*E154)</f>
        <v>0</v>
      </c>
      <c r="F155" s="46">
        <f>(F147*F148)+(F150*F151)+(F153*F154)</f>
        <v>0</v>
      </c>
      <c r="G155" s="62"/>
      <c r="I155" s="34"/>
      <c r="J155" s="3"/>
      <c r="K155" s="32"/>
      <c r="L155" s="34"/>
      <c r="M155" s="33"/>
      <c r="N155" s="33"/>
      <c r="P155" s="34"/>
      <c r="Q155" s="34"/>
      <c r="R155" s="32"/>
      <c r="S155" s="34"/>
      <c r="T155" s="33"/>
      <c r="U155" s="33"/>
      <c r="W155" s="34"/>
      <c r="X155" s="34"/>
      <c r="Y155" s="32"/>
      <c r="Z155" s="34"/>
      <c r="AA155" s="33"/>
      <c r="AB155" s="33"/>
    </row>
    <row r="156" spans="2:28" ht="36" customHeight="1" x14ac:dyDescent="0.15">
      <c r="B156" s="36" t="s">
        <v>64</v>
      </c>
      <c r="C156" s="139"/>
      <c r="D156" s="140"/>
      <c r="E156" s="140"/>
      <c r="F156" s="140"/>
      <c r="G156" s="141">
        <f>C155+D155+E155+F155</f>
        <v>0</v>
      </c>
      <c r="I156" s="3"/>
      <c r="K156" s="3"/>
      <c r="L156" s="3"/>
      <c r="M156" s="3"/>
      <c r="N156" s="3"/>
    </row>
    <row r="157" spans="2:28" ht="36" customHeight="1" x14ac:dyDescent="0.15">
      <c r="B157" s="36" t="s">
        <v>51</v>
      </c>
      <c r="C157" s="199"/>
      <c r="D157" s="199"/>
      <c r="E157" s="199"/>
      <c r="F157" s="199"/>
      <c r="G157" s="73"/>
      <c r="I157" s="3"/>
      <c r="J157" s="3"/>
      <c r="K157" s="3"/>
      <c r="L157" s="3"/>
      <c r="M157" s="3"/>
      <c r="N157" s="3"/>
    </row>
    <row r="158" spans="2:28" ht="17.100000000000001" customHeight="1" x14ac:dyDescent="0.15">
      <c r="B158" s="36" t="s">
        <v>32</v>
      </c>
      <c r="C158" s="88">
        <f>C155-C157</f>
        <v>0</v>
      </c>
      <c r="D158" s="88">
        <f t="shared" ref="D158:F158" si="16">D155-D157</f>
        <v>0</v>
      </c>
      <c r="E158" s="88">
        <f t="shared" si="16"/>
        <v>0</v>
      </c>
      <c r="F158" s="88">
        <f t="shared" si="16"/>
        <v>0</v>
      </c>
      <c r="G158" s="74"/>
      <c r="I158" s="3"/>
      <c r="J158" s="3"/>
      <c r="K158" s="3"/>
      <c r="L158" s="3"/>
      <c r="M158" s="3"/>
      <c r="N158" s="3"/>
    </row>
    <row r="159" spans="2:28" ht="36" customHeight="1" x14ac:dyDescent="0.15">
      <c r="B159" s="36" t="s">
        <v>60</v>
      </c>
      <c r="C159" s="93"/>
      <c r="D159" s="93"/>
      <c r="E159" s="93"/>
      <c r="F159" s="93"/>
      <c r="G159" s="94">
        <f>C158+D158+E158+F158</f>
        <v>0</v>
      </c>
      <c r="I159" s="3"/>
      <c r="J159" s="3"/>
      <c r="K159" s="3"/>
      <c r="L159" s="3"/>
      <c r="M159" s="3"/>
      <c r="N159" s="3"/>
    </row>
    <row r="160" spans="2:28" ht="12" customHeight="1" x14ac:dyDescent="0.15">
      <c r="B160" s="33"/>
      <c r="C160" s="75"/>
      <c r="D160" s="75"/>
      <c r="E160" s="75"/>
      <c r="F160" s="75"/>
      <c r="G160" s="75"/>
      <c r="I160" s="3"/>
      <c r="J160" s="3"/>
      <c r="K160" s="3"/>
      <c r="L160" s="3"/>
      <c r="M160" s="3"/>
      <c r="N160" s="3"/>
    </row>
    <row r="161" spans="2:28" ht="15" customHeight="1" x14ac:dyDescent="0.15">
      <c r="B161" s="125" t="s">
        <v>67</v>
      </c>
      <c r="C161" s="125"/>
      <c r="D161" s="125"/>
      <c r="E161" s="125"/>
      <c r="F161" s="125"/>
      <c r="G161" s="125"/>
      <c r="I161" s="34"/>
      <c r="J161" s="34"/>
      <c r="K161" s="32"/>
      <c r="L161" s="34"/>
      <c r="M161" s="33"/>
      <c r="N161" s="33"/>
      <c r="P161" s="34"/>
      <c r="Q161" s="34"/>
      <c r="R161" s="32"/>
      <c r="S161" s="34"/>
      <c r="T161" s="33"/>
      <c r="U161" s="33"/>
      <c r="W161" s="34"/>
      <c r="X161" s="34"/>
      <c r="Y161" s="32"/>
      <c r="Z161" s="34"/>
      <c r="AA161" s="33"/>
      <c r="AB161" s="33"/>
    </row>
    <row r="162" spans="2:28" s="3" customFormat="1" ht="5.0999999999999996" customHeight="1" x14ac:dyDescent="0.15">
      <c r="B162" s="157"/>
      <c r="C162" s="157"/>
      <c r="D162" s="157"/>
      <c r="E162" s="157"/>
      <c r="F162" s="157"/>
      <c r="G162" s="157"/>
      <c r="I162" s="34"/>
      <c r="J162" s="34"/>
      <c r="K162" s="32"/>
      <c r="L162" s="34"/>
      <c r="M162" s="33"/>
      <c r="N162" s="33"/>
      <c r="P162" s="34"/>
      <c r="Q162" s="34"/>
      <c r="R162" s="32"/>
      <c r="S162" s="34"/>
      <c r="T162" s="33"/>
      <c r="U162" s="33"/>
      <c r="W162" s="34"/>
      <c r="X162" s="34"/>
      <c r="Y162" s="32"/>
      <c r="Z162" s="34"/>
      <c r="AA162" s="33"/>
      <c r="AB162" s="33"/>
    </row>
    <row r="163" spans="2:28" ht="17.100000000000001" customHeight="1" x14ac:dyDescent="0.15">
      <c r="B163" s="144" t="s">
        <v>71</v>
      </c>
      <c r="C163" s="151"/>
      <c r="D163" s="151"/>
      <c r="E163" s="151"/>
      <c r="F163" s="151"/>
      <c r="G163" s="152"/>
      <c r="I163" s="34"/>
      <c r="J163" s="34"/>
      <c r="K163" s="32"/>
      <c r="L163" s="34"/>
      <c r="M163" s="33"/>
      <c r="N163" s="33"/>
      <c r="P163" s="34"/>
      <c r="Q163" s="34"/>
      <c r="R163" s="32"/>
      <c r="S163" s="34"/>
      <c r="T163" s="33"/>
      <c r="U163" s="33"/>
      <c r="W163" s="34"/>
      <c r="X163" s="34"/>
      <c r="Y163" s="32"/>
      <c r="Z163" s="34"/>
      <c r="AA163" s="33"/>
      <c r="AB163" s="33"/>
    </row>
    <row r="164" spans="2:28" ht="17.100000000000001" customHeight="1" x14ac:dyDescent="0.15">
      <c r="B164" s="145" t="s">
        <v>92</v>
      </c>
      <c r="C164" s="146"/>
      <c r="D164" s="146"/>
      <c r="E164" s="146"/>
      <c r="F164" s="146"/>
      <c r="G164" s="147"/>
      <c r="H164" s="72"/>
      <c r="I164" s="34"/>
      <c r="J164" s="34"/>
      <c r="K164" s="32"/>
      <c r="L164" s="34"/>
      <c r="M164" s="33"/>
      <c r="N164" s="33"/>
      <c r="P164" s="34"/>
      <c r="Q164" s="34"/>
      <c r="R164" s="32"/>
      <c r="S164" s="34"/>
      <c r="T164" s="33"/>
      <c r="U164" s="33"/>
      <c r="W164" s="34"/>
      <c r="X164" s="34"/>
      <c r="Y164" s="32"/>
      <c r="Z164" s="34"/>
      <c r="AA164" s="33"/>
      <c r="AB164" s="33"/>
    </row>
    <row r="165" spans="2:28" ht="17.100000000000001" customHeight="1" x14ac:dyDescent="0.15">
      <c r="B165" s="145" t="s">
        <v>93</v>
      </c>
      <c r="C165" s="146"/>
      <c r="D165" s="146"/>
      <c r="E165" s="146"/>
      <c r="F165" s="146"/>
      <c r="G165" s="147"/>
      <c r="H165" s="72"/>
      <c r="I165" s="34"/>
      <c r="J165" s="34"/>
      <c r="K165" s="32"/>
      <c r="L165" s="34"/>
      <c r="M165" s="33"/>
      <c r="N165" s="33"/>
      <c r="P165" s="34"/>
      <c r="Q165" s="34"/>
      <c r="R165" s="32"/>
      <c r="S165" s="34"/>
      <c r="T165" s="33"/>
      <c r="U165" s="33"/>
      <c r="W165" s="34"/>
      <c r="X165" s="34"/>
      <c r="Y165" s="32"/>
      <c r="Z165" s="34"/>
      <c r="AA165" s="33"/>
      <c r="AB165" s="33"/>
    </row>
    <row r="166" spans="2:28" ht="17.100000000000001" customHeight="1" x14ac:dyDescent="0.15">
      <c r="B166" s="145" t="s">
        <v>72</v>
      </c>
      <c r="C166" s="146"/>
      <c r="D166" s="146"/>
      <c r="E166" s="146"/>
      <c r="F166" s="146"/>
      <c r="G166" s="147"/>
      <c r="H166" s="72"/>
      <c r="I166" s="34"/>
      <c r="J166" s="34"/>
      <c r="K166" s="32"/>
      <c r="L166" s="34"/>
      <c r="M166" s="33"/>
      <c r="N166" s="33"/>
      <c r="P166" s="34"/>
      <c r="Q166" s="34"/>
      <c r="R166" s="32"/>
      <c r="S166" s="34"/>
      <c r="T166" s="33"/>
      <c r="U166" s="33"/>
      <c r="W166" s="34"/>
      <c r="X166" s="34"/>
      <c r="Y166" s="32"/>
      <c r="Z166" s="34"/>
      <c r="AA166" s="33"/>
      <c r="AB166" s="33"/>
    </row>
    <row r="167" spans="2:28" ht="17.100000000000001" customHeight="1" x14ac:dyDescent="0.15">
      <c r="B167" s="145"/>
      <c r="C167" s="146"/>
      <c r="D167" s="146"/>
      <c r="E167" s="146"/>
      <c r="F167" s="146"/>
      <c r="G167" s="147"/>
      <c r="H167" s="72"/>
      <c r="I167" s="34"/>
      <c r="J167" s="34"/>
      <c r="K167" s="32"/>
      <c r="L167" s="34"/>
      <c r="M167" s="33"/>
      <c r="N167" s="33"/>
      <c r="P167" s="34"/>
      <c r="Q167" s="34"/>
      <c r="R167" s="32"/>
      <c r="S167" s="34"/>
      <c r="T167" s="33"/>
      <c r="U167" s="33"/>
      <c r="W167" s="34"/>
      <c r="X167" s="34"/>
      <c r="Y167" s="32"/>
      <c r="Z167" s="34"/>
      <c r="AA167" s="33"/>
      <c r="AB167" s="33"/>
    </row>
    <row r="168" spans="2:28" ht="17.100000000000001" customHeight="1" x14ac:dyDescent="0.15">
      <c r="B168" s="145" t="s">
        <v>73</v>
      </c>
      <c r="C168" s="146"/>
      <c r="D168" s="146"/>
      <c r="E168" s="146"/>
      <c r="F168" s="146"/>
      <c r="G168" s="147"/>
      <c r="H168" s="72"/>
      <c r="I168" s="34"/>
      <c r="J168" s="34"/>
      <c r="K168" s="32"/>
      <c r="L168" s="34"/>
      <c r="M168" s="33"/>
      <c r="N168" s="33"/>
      <c r="P168" s="34"/>
      <c r="Q168" s="34"/>
      <c r="R168" s="32"/>
      <c r="S168" s="34"/>
      <c r="T168" s="33"/>
      <c r="U168" s="33"/>
      <c r="W168" s="34"/>
      <c r="X168" s="34"/>
      <c r="Y168" s="32"/>
      <c r="Z168" s="34"/>
      <c r="AA168" s="33"/>
      <c r="AB168" s="33"/>
    </row>
    <row r="169" spans="2:28" ht="17.100000000000001" customHeight="1" x14ac:dyDescent="0.15">
      <c r="B169" s="145" t="s">
        <v>74</v>
      </c>
      <c r="C169" s="146"/>
      <c r="D169" s="146"/>
      <c r="E169" s="146"/>
      <c r="F169" s="146"/>
      <c r="G169" s="147"/>
      <c r="H169" s="72"/>
      <c r="I169" s="34"/>
      <c r="J169" s="34"/>
      <c r="K169" s="32"/>
      <c r="L169" s="34"/>
      <c r="M169" s="33"/>
      <c r="N169" s="33"/>
      <c r="P169" s="34"/>
      <c r="Q169" s="34"/>
      <c r="R169" s="32"/>
      <c r="S169" s="34"/>
      <c r="T169" s="33"/>
      <c r="U169" s="33"/>
      <c r="W169" s="34"/>
      <c r="X169" s="34"/>
      <c r="Y169" s="32"/>
      <c r="Z169" s="34"/>
      <c r="AA169" s="33"/>
      <c r="AB169" s="33"/>
    </row>
    <row r="170" spans="2:28" ht="17.100000000000001" customHeight="1" x14ac:dyDescent="0.15">
      <c r="B170" s="145" t="s">
        <v>75</v>
      </c>
      <c r="C170" s="146"/>
      <c r="D170" s="146"/>
      <c r="E170" s="146"/>
      <c r="F170" s="146"/>
      <c r="G170" s="147"/>
      <c r="H170" s="72"/>
      <c r="I170" s="34"/>
      <c r="J170" s="34"/>
      <c r="K170" s="32"/>
      <c r="L170" s="34"/>
      <c r="M170" s="33"/>
      <c r="N170" s="33"/>
      <c r="P170" s="34"/>
      <c r="Q170" s="34"/>
      <c r="R170" s="32"/>
      <c r="S170" s="34"/>
      <c r="T170" s="33"/>
      <c r="U170" s="33"/>
      <c r="W170" s="34"/>
      <c r="X170" s="34"/>
      <c r="Y170" s="32"/>
      <c r="Z170" s="34"/>
      <c r="AA170" s="33"/>
      <c r="AB170" s="33"/>
    </row>
    <row r="171" spans="2:28" ht="17.100000000000001" customHeight="1" x14ac:dyDescent="0.15">
      <c r="B171" s="145" t="s">
        <v>76</v>
      </c>
      <c r="C171" s="146"/>
      <c r="D171" s="146"/>
      <c r="E171" s="146"/>
      <c r="F171" s="146"/>
      <c r="G171" s="147"/>
      <c r="H171" s="72"/>
      <c r="I171" s="34"/>
      <c r="J171" s="34"/>
      <c r="K171" s="32"/>
      <c r="L171" s="34"/>
      <c r="M171" s="33"/>
      <c r="N171" s="33"/>
      <c r="P171" s="34"/>
      <c r="Q171" s="34"/>
      <c r="R171" s="32"/>
      <c r="S171" s="34"/>
      <c r="T171" s="33"/>
      <c r="U171" s="33"/>
      <c r="W171" s="34"/>
      <c r="X171" s="34"/>
      <c r="Y171" s="32"/>
      <c r="Z171" s="34"/>
      <c r="AA171" s="33"/>
      <c r="AB171" s="33"/>
    </row>
    <row r="172" spans="2:28" ht="17.100000000000001" customHeight="1" x14ac:dyDescent="0.15">
      <c r="B172" s="145"/>
      <c r="C172" s="146"/>
      <c r="D172" s="146"/>
      <c r="E172" s="146"/>
      <c r="F172" s="146"/>
      <c r="G172" s="147"/>
      <c r="H172" s="72"/>
      <c r="I172" s="34"/>
      <c r="J172" s="34"/>
      <c r="K172" s="32"/>
      <c r="L172" s="34"/>
      <c r="M172" s="33"/>
      <c r="N172" s="33"/>
      <c r="P172" s="34"/>
      <c r="Q172" s="34"/>
      <c r="R172" s="32"/>
      <c r="S172" s="34"/>
      <c r="T172" s="33"/>
      <c r="U172" s="33"/>
      <c r="W172" s="34"/>
      <c r="X172" s="34"/>
      <c r="Y172" s="32"/>
      <c r="Z172" s="34"/>
      <c r="AA172" s="33"/>
      <c r="AB172" s="33"/>
    </row>
    <row r="173" spans="2:28" ht="17.100000000000001" customHeight="1" x14ac:dyDescent="0.15">
      <c r="B173" s="145" t="s">
        <v>77</v>
      </c>
      <c r="C173" s="146"/>
      <c r="D173" s="146"/>
      <c r="E173" s="146"/>
      <c r="F173" s="146"/>
      <c r="G173" s="147"/>
      <c r="H173" s="72"/>
      <c r="I173" s="34"/>
      <c r="J173" s="34"/>
      <c r="K173" s="32"/>
      <c r="L173" s="34"/>
      <c r="M173" s="33"/>
      <c r="N173" s="33"/>
      <c r="P173" s="34"/>
      <c r="Q173" s="34"/>
      <c r="R173" s="32"/>
      <c r="S173" s="34"/>
      <c r="T173" s="33"/>
      <c r="U173" s="33"/>
      <c r="W173" s="34"/>
      <c r="X173" s="34"/>
      <c r="Y173" s="32"/>
      <c r="Z173" s="34"/>
      <c r="AA173" s="33"/>
      <c r="AB173" s="33"/>
    </row>
    <row r="174" spans="2:28" ht="17.100000000000001" customHeight="1" x14ac:dyDescent="0.15">
      <c r="B174" s="145" t="s">
        <v>94</v>
      </c>
      <c r="C174" s="146"/>
      <c r="D174" s="146"/>
      <c r="E174" s="146"/>
      <c r="F174" s="146"/>
      <c r="G174" s="147"/>
      <c r="H174" s="72"/>
      <c r="I174" s="34"/>
      <c r="J174" s="34"/>
      <c r="K174" s="32"/>
      <c r="L174" s="34"/>
      <c r="M174" s="33"/>
      <c r="N174" s="33"/>
      <c r="P174" s="34"/>
      <c r="Q174" s="34"/>
      <c r="R174" s="32"/>
      <c r="S174" s="34"/>
      <c r="T174" s="33"/>
      <c r="U174" s="33"/>
      <c r="W174" s="34"/>
      <c r="X174" s="34"/>
      <c r="Y174" s="32"/>
      <c r="Z174" s="34"/>
      <c r="AA174" s="33"/>
      <c r="AB174" s="33"/>
    </row>
    <row r="175" spans="2:28" ht="17.100000000000001" customHeight="1" x14ac:dyDescent="0.15">
      <c r="B175" s="145" t="s">
        <v>90</v>
      </c>
      <c r="C175" s="146"/>
      <c r="D175" s="146"/>
      <c r="E175" s="146"/>
      <c r="F175" s="146"/>
      <c r="G175" s="147"/>
      <c r="H175" s="72"/>
      <c r="I175" s="34"/>
      <c r="J175" s="34"/>
      <c r="K175" s="32"/>
      <c r="L175" s="34"/>
      <c r="M175" s="33"/>
      <c r="N175" s="33"/>
      <c r="P175" s="34"/>
      <c r="Q175" s="34"/>
      <c r="R175" s="32"/>
      <c r="S175" s="34"/>
      <c r="T175" s="33"/>
      <c r="U175" s="33"/>
      <c r="W175" s="34"/>
      <c r="X175" s="34"/>
      <c r="Y175" s="32"/>
      <c r="Z175" s="34"/>
      <c r="AA175" s="33"/>
      <c r="AB175" s="33"/>
    </row>
    <row r="176" spans="2:28" s="3" customFormat="1" ht="6.75" customHeight="1" x14ac:dyDescent="0.15">
      <c r="B176" s="148"/>
      <c r="C176" s="134"/>
      <c r="D176" s="134"/>
      <c r="E176" s="134"/>
      <c r="F176" s="134"/>
      <c r="G176" s="156"/>
      <c r="H176" s="71"/>
      <c r="I176" s="98"/>
      <c r="J176" s="99"/>
      <c r="K176" s="99"/>
      <c r="L176" s="99"/>
      <c r="M176" s="33"/>
      <c r="N176" s="33"/>
      <c r="P176" s="34"/>
      <c r="Q176" s="34"/>
      <c r="R176" s="32"/>
      <c r="S176" s="34"/>
      <c r="T176" s="33"/>
      <c r="U176" s="33"/>
      <c r="W176" s="34"/>
      <c r="X176" s="34"/>
      <c r="Y176" s="32"/>
      <c r="Z176" s="34"/>
      <c r="AA176" s="33"/>
      <c r="AB176" s="33"/>
    </row>
    <row r="177" spans="2:28" s="3" customFormat="1" ht="17.100000000000001" customHeight="1" x14ac:dyDescent="0.15">
      <c r="B177" s="153"/>
      <c r="C177" s="136"/>
      <c r="D177" s="136"/>
      <c r="E177" s="136"/>
      <c r="F177" s="136"/>
      <c r="G177" s="137"/>
      <c r="H177" s="71"/>
      <c r="I177" s="98"/>
      <c r="J177" s="99"/>
      <c r="K177" s="99"/>
      <c r="L177" s="99"/>
      <c r="M177" s="33"/>
      <c r="N177" s="33"/>
      <c r="P177" s="34"/>
      <c r="Q177" s="34"/>
      <c r="R177" s="32"/>
      <c r="S177" s="34"/>
      <c r="T177" s="33"/>
      <c r="U177" s="33"/>
      <c r="W177" s="34"/>
      <c r="X177" s="34"/>
      <c r="Y177" s="32"/>
      <c r="Z177" s="34"/>
      <c r="AA177" s="33"/>
      <c r="AB177" s="33"/>
    </row>
    <row r="178" spans="2:28" ht="28.5" customHeight="1" x14ac:dyDescent="0.15">
      <c r="B178" s="138"/>
      <c r="C178" s="35" t="s">
        <v>40</v>
      </c>
      <c r="D178" s="35" t="s">
        <v>41</v>
      </c>
      <c r="E178" s="35" t="s">
        <v>42</v>
      </c>
      <c r="F178" s="35" t="s">
        <v>43</v>
      </c>
      <c r="G178" s="72"/>
      <c r="H178" s="71"/>
      <c r="I178" s="213"/>
      <c r="J178" s="214"/>
      <c r="K178" s="214"/>
      <c r="L178" s="214"/>
      <c r="M178" s="33"/>
      <c r="N178" s="33"/>
      <c r="P178" s="34"/>
      <c r="Q178" s="34"/>
      <c r="R178" s="32"/>
      <c r="S178" s="34"/>
      <c r="T178" s="33"/>
      <c r="U178" s="33"/>
      <c r="W178" s="34"/>
      <c r="X178" s="34"/>
      <c r="Y178" s="32"/>
      <c r="Z178" s="34"/>
      <c r="AA178" s="33"/>
      <c r="AB178" s="33"/>
    </row>
    <row r="179" spans="2:28" ht="51" customHeight="1" x14ac:dyDescent="0.15">
      <c r="B179" s="35" t="s">
        <v>58</v>
      </c>
      <c r="C179" s="39">
        <f>E130*0.7</f>
        <v>0</v>
      </c>
      <c r="D179" s="39">
        <f>E131*0.7</f>
        <v>0</v>
      </c>
      <c r="E179" s="39">
        <f>E132*0.7</f>
        <v>0</v>
      </c>
      <c r="F179" s="40">
        <f>E133*0.7</f>
        <v>0</v>
      </c>
      <c r="G179" s="61"/>
      <c r="H179" s="66"/>
      <c r="I179" s="133"/>
      <c r="J179" s="133"/>
      <c r="K179" s="133"/>
      <c r="L179" s="133"/>
      <c r="M179" s="133"/>
      <c r="N179" s="133"/>
      <c r="P179" s="34"/>
      <c r="Q179" s="34"/>
      <c r="R179" s="32"/>
      <c r="S179" s="34"/>
      <c r="T179" s="33"/>
      <c r="U179" s="33"/>
      <c r="W179" s="34"/>
      <c r="X179" s="34"/>
      <c r="Y179" s="32"/>
      <c r="Z179" s="34"/>
      <c r="AA179" s="33"/>
      <c r="AB179" s="33"/>
    </row>
    <row r="180" spans="2:28" ht="32.25" customHeight="1" x14ac:dyDescent="0.15">
      <c r="B180" s="35" t="s">
        <v>56</v>
      </c>
      <c r="C180" s="39">
        <f>C179/5</f>
        <v>0</v>
      </c>
      <c r="D180" s="39">
        <f t="shared" ref="D180:F180" si="17">D179/5</f>
        <v>0</v>
      </c>
      <c r="E180" s="39">
        <f t="shared" si="17"/>
        <v>0</v>
      </c>
      <c r="F180" s="39">
        <f t="shared" si="17"/>
        <v>0</v>
      </c>
      <c r="G180" s="61"/>
      <c r="H180" s="66"/>
      <c r="I180" s="34"/>
      <c r="J180" s="34"/>
      <c r="K180" s="32"/>
      <c r="L180" s="34"/>
      <c r="M180" s="33"/>
      <c r="N180" s="33"/>
      <c r="P180" s="34"/>
      <c r="Q180" s="34"/>
      <c r="R180" s="32"/>
      <c r="S180" s="34"/>
      <c r="T180" s="33"/>
      <c r="U180" s="33"/>
      <c r="W180" s="34"/>
      <c r="X180" s="34"/>
      <c r="Y180" s="32"/>
      <c r="Z180" s="34"/>
      <c r="AA180" s="33"/>
      <c r="AB180" s="33"/>
    </row>
    <row r="181" spans="2:28" ht="30" customHeight="1" x14ac:dyDescent="0.15">
      <c r="B181" s="35" t="s">
        <v>57</v>
      </c>
      <c r="C181" s="200"/>
      <c r="D181" s="200"/>
      <c r="E181" s="200"/>
      <c r="F181" s="201"/>
      <c r="G181" s="61"/>
      <c r="H181" s="66"/>
      <c r="I181" s="34"/>
      <c r="J181" s="34"/>
      <c r="K181" s="32"/>
      <c r="L181" s="34"/>
      <c r="M181" s="33"/>
      <c r="N181" s="33"/>
      <c r="P181" s="34"/>
      <c r="Q181" s="34"/>
      <c r="R181" s="32"/>
      <c r="S181" s="34"/>
      <c r="T181" s="33"/>
      <c r="U181" s="33"/>
      <c r="W181" s="34"/>
      <c r="X181" s="34"/>
      <c r="Y181" s="32"/>
      <c r="Z181" s="34"/>
      <c r="AA181" s="33"/>
      <c r="AB181" s="33"/>
    </row>
    <row r="182" spans="2:28" ht="29.25" customHeight="1" x14ac:dyDescent="0.15">
      <c r="B182" s="35" t="s">
        <v>59</v>
      </c>
      <c r="C182" s="39">
        <f>C181*C180</f>
        <v>0</v>
      </c>
      <c r="D182" s="39">
        <f t="shared" ref="D182:F182" si="18">D181*D180</f>
        <v>0</v>
      </c>
      <c r="E182" s="39">
        <f t="shared" si="18"/>
        <v>0</v>
      </c>
      <c r="F182" s="39">
        <f t="shared" si="18"/>
        <v>0</v>
      </c>
      <c r="G182" s="61"/>
      <c r="H182" s="66"/>
      <c r="I182" s="34"/>
      <c r="J182" s="34"/>
      <c r="K182" s="32"/>
      <c r="L182" s="34"/>
      <c r="M182" s="33"/>
      <c r="N182" s="33"/>
      <c r="P182" s="34"/>
      <c r="Q182" s="34"/>
      <c r="R182" s="32"/>
      <c r="S182" s="34"/>
      <c r="T182" s="33"/>
      <c r="U182" s="33"/>
      <c r="W182" s="34"/>
      <c r="X182" s="34"/>
      <c r="Y182" s="32"/>
      <c r="Z182" s="34"/>
      <c r="AA182" s="33"/>
      <c r="AB182" s="33"/>
    </row>
    <row r="183" spans="2:28" ht="30" customHeight="1" x14ac:dyDescent="0.15">
      <c r="B183" s="154"/>
      <c r="C183" s="35" t="s">
        <v>39</v>
      </c>
      <c r="D183" s="35" t="s">
        <v>50</v>
      </c>
      <c r="E183" s="35" t="s">
        <v>49</v>
      </c>
      <c r="F183" s="35" t="s">
        <v>48</v>
      </c>
      <c r="G183" s="72"/>
      <c r="H183" s="71"/>
      <c r="I183" s="34"/>
      <c r="J183" s="34"/>
      <c r="K183" s="32"/>
      <c r="L183" s="34"/>
      <c r="M183" s="33"/>
      <c r="N183" s="33"/>
      <c r="P183" s="34"/>
      <c r="Q183" s="34"/>
      <c r="R183" s="32"/>
      <c r="S183" s="34"/>
      <c r="T183" s="33"/>
      <c r="U183" s="33"/>
      <c r="W183" s="34"/>
      <c r="X183" s="34"/>
      <c r="Y183" s="32"/>
      <c r="Z183" s="34"/>
      <c r="AA183" s="33"/>
      <c r="AB183" s="33"/>
    </row>
    <row r="184" spans="2:28" ht="48.75" customHeight="1" x14ac:dyDescent="0.15">
      <c r="B184" s="35" t="s">
        <v>58</v>
      </c>
      <c r="C184" s="39">
        <f>F130*0.7</f>
        <v>0</v>
      </c>
      <c r="D184" s="39">
        <f>F131*0.7</f>
        <v>0</v>
      </c>
      <c r="E184" s="39">
        <f>F132*0.7</f>
        <v>0</v>
      </c>
      <c r="F184" s="40">
        <f>F133*0.7</f>
        <v>0</v>
      </c>
      <c r="G184" s="61"/>
      <c r="H184" s="66"/>
      <c r="I184" s="34"/>
      <c r="J184" s="34"/>
      <c r="K184" s="32"/>
      <c r="L184" s="34"/>
      <c r="M184" s="33"/>
      <c r="N184" s="33"/>
      <c r="P184" s="34"/>
      <c r="Q184" s="34"/>
      <c r="R184" s="32"/>
      <c r="S184" s="34"/>
      <c r="T184" s="33"/>
      <c r="U184" s="33"/>
      <c r="W184" s="34"/>
      <c r="X184" s="34"/>
      <c r="Y184" s="32"/>
      <c r="Z184" s="34"/>
      <c r="AA184" s="33"/>
      <c r="AB184" s="33"/>
    </row>
    <row r="185" spans="2:28" ht="31.5" customHeight="1" x14ac:dyDescent="0.15">
      <c r="B185" s="35" t="s">
        <v>56</v>
      </c>
      <c r="C185" s="39">
        <f>C184/5</f>
        <v>0</v>
      </c>
      <c r="D185" s="39">
        <f t="shared" ref="D185:F185" si="19">D184/5</f>
        <v>0</v>
      </c>
      <c r="E185" s="39">
        <f t="shared" si="19"/>
        <v>0</v>
      </c>
      <c r="F185" s="39">
        <f t="shared" si="19"/>
        <v>0</v>
      </c>
      <c r="G185" s="61"/>
      <c r="H185" s="66"/>
      <c r="I185" s="34"/>
      <c r="J185" s="34"/>
      <c r="K185" s="32"/>
      <c r="L185" s="34"/>
      <c r="M185" s="33"/>
      <c r="N185" s="33"/>
      <c r="P185" s="34"/>
      <c r="Q185" s="34"/>
      <c r="R185" s="32"/>
      <c r="S185" s="34"/>
      <c r="T185" s="33"/>
      <c r="U185" s="33"/>
      <c r="W185" s="34"/>
      <c r="X185" s="34"/>
      <c r="Y185" s="32"/>
      <c r="Z185" s="34"/>
      <c r="AA185" s="33"/>
      <c r="AB185" s="33"/>
    </row>
    <row r="186" spans="2:28" ht="30" customHeight="1" x14ac:dyDescent="0.15">
      <c r="B186" s="35" t="s">
        <v>57</v>
      </c>
      <c r="C186" s="200"/>
      <c r="D186" s="200"/>
      <c r="E186" s="200"/>
      <c r="F186" s="200"/>
      <c r="G186" s="61"/>
      <c r="H186" s="66"/>
      <c r="I186" s="34"/>
      <c r="J186" s="34"/>
      <c r="K186" s="32"/>
      <c r="L186" s="34"/>
      <c r="M186" s="33"/>
      <c r="N186" s="33"/>
      <c r="P186" s="34"/>
      <c r="Q186" s="34"/>
      <c r="R186" s="32"/>
      <c r="S186" s="34"/>
      <c r="T186" s="33"/>
      <c r="U186" s="33"/>
      <c r="W186" s="34"/>
      <c r="X186" s="34"/>
      <c r="Y186" s="32"/>
      <c r="Z186" s="34"/>
      <c r="AA186" s="33"/>
      <c r="AB186" s="33"/>
    </row>
    <row r="187" spans="2:28" ht="34.5" customHeight="1" x14ac:dyDescent="0.15">
      <c r="B187" s="35" t="s">
        <v>59</v>
      </c>
      <c r="C187" s="39">
        <f>C186*C185</f>
        <v>0</v>
      </c>
      <c r="D187" s="39">
        <f t="shared" ref="D187:F187" si="20">D186*D185</f>
        <v>0</v>
      </c>
      <c r="E187" s="39">
        <f t="shared" si="20"/>
        <v>0</v>
      </c>
      <c r="F187" s="39">
        <f t="shared" si="20"/>
        <v>0</v>
      </c>
      <c r="G187" s="61"/>
      <c r="H187" s="66"/>
      <c r="I187" s="34"/>
      <c r="J187" s="34"/>
      <c r="K187" s="32"/>
      <c r="L187" s="34"/>
      <c r="M187" s="33"/>
      <c r="N187" s="33"/>
      <c r="P187" s="34"/>
      <c r="Q187" s="34"/>
      <c r="R187" s="32"/>
      <c r="S187" s="34"/>
      <c r="T187" s="33"/>
      <c r="U187" s="33"/>
      <c r="W187" s="34"/>
      <c r="X187" s="34"/>
      <c r="Y187" s="32"/>
      <c r="Z187" s="34"/>
      <c r="AA187" s="33"/>
      <c r="AB187" s="33"/>
    </row>
    <row r="188" spans="2:28" ht="33.75" customHeight="1" x14ac:dyDescent="0.15">
      <c r="B188" s="154"/>
      <c r="C188" s="35" t="s">
        <v>44</v>
      </c>
      <c r="D188" s="35" t="s">
        <v>45</v>
      </c>
      <c r="E188" s="35" t="s">
        <v>46</v>
      </c>
      <c r="F188" s="35" t="s">
        <v>47</v>
      </c>
      <c r="G188" s="72"/>
      <c r="H188" s="71"/>
      <c r="I188" s="34"/>
      <c r="J188" s="34"/>
      <c r="K188" s="32"/>
      <c r="L188" s="34"/>
      <c r="M188" s="33"/>
      <c r="N188" s="33"/>
      <c r="P188" s="34"/>
      <c r="Q188" s="34"/>
      <c r="R188" s="32"/>
      <c r="S188" s="34"/>
      <c r="T188" s="33"/>
      <c r="U188" s="33"/>
      <c r="W188" s="34"/>
      <c r="X188" s="34"/>
      <c r="Y188" s="32"/>
      <c r="Z188" s="34"/>
      <c r="AA188" s="33"/>
      <c r="AB188" s="33"/>
    </row>
    <row r="189" spans="2:28" ht="48" customHeight="1" x14ac:dyDescent="0.15">
      <c r="B189" s="35" t="s">
        <v>58</v>
      </c>
      <c r="C189" s="39">
        <f>G130*0.7</f>
        <v>0</v>
      </c>
      <c r="D189" s="39">
        <f>G131*0.7</f>
        <v>0</v>
      </c>
      <c r="E189" s="39">
        <f>G132*0.7</f>
        <v>0</v>
      </c>
      <c r="F189" s="40">
        <f>G133*0.7</f>
        <v>0</v>
      </c>
      <c r="G189" s="61"/>
      <c r="H189" s="66"/>
      <c r="I189" s="34"/>
      <c r="J189" s="34"/>
      <c r="K189" s="32"/>
      <c r="L189" s="34"/>
      <c r="M189" s="33"/>
      <c r="N189" s="33"/>
      <c r="P189" s="34"/>
      <c r="Q189" s="34"/>
      <c r="R189" s="32"/>
      <c r="S189" s="34"/>
      <c r="T189" s="33"/>
      <c r="U189" s="33"/>
      <c r="W189" s="34"/>
      <c r="X189" s="34"/>
      <c r="Y189" s="32"/>
      <c r="Z189" s="34"/>
      <c r="AA189" s="33"/>
      <c r="AB189" s="33"/>
    </row>
    <row r="190" spans="2:28" ht="31.5" customHeight="1" x14ac:dyDescent="0.15">
      <c r="B190" s="35" t="s">
        <v>56</v>
      </c>
      <c r="C190" s="39">
        <f>C189/5</f>
        <v>0</v>
      </c>
      <c r="D190" s="39">
        <f t="shared" ref="D190:F190" si="21">D189/5</f>
        <v>0</v>
      </c>
      <c r="E190" s="39">
        <f t="shared" si="21"/>
        <v>0</v>
      </c>
      <c r="F190" s="39">
        <f t="shared" si="21"/>
        <v>0</v>
      </c>
      <c r="G190" s="61"/>
      <c r="H190" s="66"/>
      <c r="I190" s="34"/>
      <c r="J190" s="34"/>
      <c r="K190" s="32"/>
      <c r="L190" s="34"/>
      <c r="M190" s="33"/>
      <c r="N190" s="33"/>
      <c r="P190" s="34"/>
      <c r="Q190" s="34"/>
      <c r="R190" s="32"/>
      <c r="S190" s="34"/>
      <c r="T190" s="33"/>
      <c r="U190" s="33"/>
      <c r="W190" s="34"/>
      <c r="X190" s="34"/>
      <c r="Y190" s="32"/>
      <c r="Z190" s="34"/>
      <c r="AA190" s="33"/>
      <c r="AB190" s="33"/>
    </row>
    <row r="191" spans="2:28" ht="30" customHeight="1" x14ac:dyDescent="0.15">
      <c r="B191" s="35" t="s">
        <v>57</v>
      </c>
      <c r="C191" s="200"/>
      <c r="D191" s="200"/>
      <c r="E191" s="200"/>
      <c r="F191" s="201"/>
      <c r="G191" s="61"/>
      <c r="H191" s="66"/>
      <c r="I191" s="34"/>
      <c r="J191" s="34"/>
      <c r="K191" s="32"/>
      <c r="L191" s="34"/>
      <c r="M191" s="33"/>
      <c r="N191" s="33"/>
      <c r="P191" s="34"/>
      <c r="Q191" s="34"/>
      <c r="R191" s="32"/>
      <c r="S191" s="34"/>
      <c r="T191" s="33"/>
      <c r="U191" s="33"/>
      <c r="W191" s="34"/>
      <c r="X191" s="34"/>
      <c r="Y191" s="32"/>
      <c r="Z191" s="34"/>
      <c r="AA191" s="33"/>
      <c r="AB191" s="33"/>
    </row>
    <row r="192" spans="2:28" ht="28.5" customHeight="1" x14ac:dyDescent="0.15">
      <c r="B192" s="58" t="s">
        <v>59</v>
      </c>
      <c r="C192" s="59">
        <f>C191*C190</f>
        <v>0</v>
      </c>
      <c r="D192" s="59">
        <f t="shared" ref="D192:F192" si="22">D191*D190</f>
        <v>0</v>
      </c>
      <c r="E192" s="59">
        <f t="shared" si="22"/>
        <v>0</v>
      </c>
      <c r="F192" s="59">
        <f t="shared" si="22"/>
        <v>0</v>
      </c>
      <c r="G192" s="62"/>
      <c r="H192" s="66"/>
      <c r="I192" s="34"/>
      <c r="J192" s="34"/>
      <c r="K192" s="32"/>
      <c r="L192" s="34"/>
      <c r="M192" s="33"/>
      <c r="N192" s="33"/>
      <c r="P192" s="34"/>
      <c r="Q192" s="34"/>
      <c r="R192" s="32"/>
      <c r="S192" s="34"/>
      <c r="T192" s="33"/>
      <c r="U192" s="33"/>
      <c r="W192" s="34"/>
      <c r="X192" s="34"/>
      <c r="Y192" s="32"/>
      <c r="Z192" s="34"/>
      <c r="AA192" s="33"/>
      <c r="AB192" s="33"/>
    </row>
    <row r="193" spans="2:28" ht="31.5" customHeight="1" x14ac:dyDescent="0.15">
      <c r="B193" s="155" t="s">
        <v>61</v>
      </c>
      <c r="C193" s="57"/>
      <c r="D193" s="57"/>
      <c r="E193" s="57"/>
      <c r="F193" s="57"/>
      <c r="G193" s="60">
        <f>C182+D182+E182+F182+C187+D187+E187+F187+C192+D192+E192+F192</f>
        <v>0</v>
      </c>
      <c r="H193" s="34"/>
      <c r="I193" s="34"/>
      <c r="J193" s="34"/>
      <c r="K193" s="34"/>
      <c r="L193" s="34"/>
      <c r="M193" s="33"/>
      <c r="N193" s="33"/>
      <c r="P193" s="34"/>
      <c r="Q193" s="34"/>
      <c r="R193" s="32"/>
      <c r="S193" s="34"/>
      <c r="T193" s="33"/>
      <c r="U193" s="33"/>
      <c r="W193" s="34"/>
      <c r="X193" s="34"/>
      <c r="Y193" s="32"/>
      <c r="Z193" s="34"/>
      <c r="AA193" s="33"/>
      <c r="AB193" s="33"/>
    </row>
    <row r="194" spans="2:28" ht="57" customHeight="1" x14ac:dyDescent="0.15">
      <c r="B194" s="155" t="s">
        <v>89</v>
      </c>
      <c r="C194" s="57"/>
      <c r="D194" s="57"/>
      <c r="E194" s="57"/>
      <c r="F194" s="57"/>
      <c r="G194" s="60">
        <f>G193+G159</f>
        <v>0</v>
      </c>
      <c r="H194" s="34"/>
      <c r="I194" s="34"/>
      <c r="J194" s="34"/>
      <c r="K194" s="34"/>
      <c r="L194" s="34"/>
      <c r="M194" s="33"/>
      <c r="N194" s="33"/>
      <c r="P194" s="34"/>
      <c r="Q194" s="34"/>
      <c r="R194" s="32"/>
      <c r="S194" s="34"/>
      <c r="T194" s="33"/>
      <c r="U194" s="33"/>
      <c r="W194" s="34"/>
      <c r="X194" s="34"/>
      <c r="Y194" s="32"/>
      <c r="Z194" s="34"/>
      <c r="AA194" s="33"/>
      <c r="AB194" s="33"/>
    </row>
    <row r="195" spans="2:28" ht="12" customHeight="1" x14ac:dyDescent="0.15">
      <c r="B195" s="56"/>
      <c r="C195" s="55"/>
      <c r="D195" s="55"/>
      <c r="E195" s="55"/>
      <c r="F195" s="55"/>
      <c r="G195" s="55"/>
      <c r="H195" s="34"/>
      <c r="I195" s="34"/>
      <c r="J195" s="34"/>
      <c r="K195" s="34"/>
      <c r="L195" s="34"/>
      <c r="M195" s="33"/>
      <c r="N195" s="33"/>
      <c r="P195" s="34"/>
      <c r="Q195" s="34"/>
      <c r="R195" s="32"/>
      <c r="S195" s="34"/>
      <c r="T195" s="33"/>
      <c r="U195" s="33"/>
      <c r="W195" s="34"/>
      <c r="X195" s="34"/>
      <c r="Y195" s="32"/>
      <c r="Z195" s="34"/>
      <c r="AA195" s="33"/>
      <c r="AB195" s="33"/>
    </row>
    <row r="196" spans="2:28" ht="12" customHeight="1" x14ac:dyDescent="0.15">
      <c r="B196" s="56"/>
      <c r="C196" s="55"/>
      <c r="D196" s="55"/>
      <c r="E196" s="55"/>
      <c r="F196" s="55"/>
      <c r="G196" s="55"/>
      <c r="H196" s="34"/>
      <c r="I196" s="34"/>
      <c r="J196" s="34"/>
      <c r="K196" s="34"/>
      <c r="L196" s="34"/>
      <c r="M196" s="33"/>
      <c r="N196" s="33"/>
      <c r="P196" s="34"/>
      <c r="Q196" s="34"/>
      <c r="R196" s="32"/>
      <c r="S196" s="34"/>
      <c r="T196" s="33"/>
      <c r="U196" s="33"/>
      <c r="W196" s="34"/>
      <c r="X196" s="34"/>
      <c r="Y196" s="32"/>
      <c r="Z196" s="34"/>
      <c r="AA196" s="33"/>
      <c r="AB196" s="33"/>
    </row>
    <row r="197" spans="2:28" s="3" customFormat="1" ht="12" customHeight="1" x14ac:dyDescent="0.15"/>
    <row r="198" spans="2:28" s="3" customFormat="1" ht="12" customHeight="1" x14ac:dyDescent="0.15"/>
    <row r="199" spans="2:28" s="3" customFormat="1" ht="12" customHeight="1" x14ac:dyDescent="0.15"/>
    <row r="200" spans="2:28" s="3" customFormat="1" ht="12" customHeight="1" x14ac:dyDescent="0.15"/>
    <row r="201" spans="2:28" s="3" customFormat="1" ht="12" customHeight="1" x14ac:dyDescent="0.15"/>
    <row r="202" spans="2:28" s="3" customFormat="1" ht="12" customHeight="1" x14ac:dyDescent="0.15"/>
    <row r="203" spans="2:28" s="3" customFormat="1" ht="12" customHeight="1" x14ac:dyDescent="0.15"/>
    <row r="204" spans="2:28" s="3" customFormat="1" ht="12" customHeight="1" x14ac:dyDescent="0.15"/>
    <row r="205" spans="2:28" s="3" customFormat="1" ht="12" customHeight="1" x14ac:dyDescent="0.15"/>
    <row r="206" spans="2:28" s="3" customFormat="1" ht="12" customHeight="1" x14ac:dyDescent="0.15"/>
    <row r="207" spans="2:28" s="3" customFormat="1" ht="12" customHeight="1" x14ac:dyDescent="0.15"/>
    <row r="208" spans="2:28" s="3" customFormat="1" ht="12" customHeight="1" x14ac:dyDescent="0.15"/>
    <row r="209" s="3" customFormat="1" ht="12" customHeight="1" x14ac:dyDescent="0.15"/>
    <row r="210" s="3" customFormat="1" ht="12" customHeight="1" x14ac:dyDescent="0.15"/>
    <row r="211" s="3" customFormat="1" ht="12" customHeight="1" x14ac:dyDescent="0.15"/>
    <row r="212" s="3" customFormat="1" ht="12" customHeight="1" x14ac:dyDescent="0.15"/>
    <row r="213" s="3" customFormat="1" ht="12" customHeight="1" x14ac:dyDescent="0.15"/>
    <row r="214" s="3" customFormat="1" ht="12" customHeight="1" x14ac:dyDescent="0.15"/>
    <row r="215" s="3" customFormat="1" ht="12" customHeight="1" x14ac:dyDescent="0.15"/>
    <row r="216" s="3" customFormat="1" ht="12" customHeight="1" x14ac:dyDescent="0.15"/>
    <row r="217" s="3" customFormat="1" ht="12" customHeight="1" x14ac:dyDescent="0.15"/>
    <row r="218" s="3" customFormat="1" ht="12" customHeight="1" x14ac:dyDescent="0.15"/>
    <row r="219" s="3" customFormat="1" ht="12" customHeight="1" x14ac:dyDescent="0.15"/>
    <row r="220" s="3" customFormat="1" ht="12" customHeight="1" x14ac:dyDescent="0.15"/>
    <row r="221" s="3" customFormat="1" ht="12" customHeight="1" x14ac:dyDescent="0.15"/>
    <row r="222" s="3" customFormat="1" ht="12" customHeight="1" x14ac:dyDescent="0.15"/>
    <row r="223" s="3" customFormat="1" ht="12" customHeight="1" x14ac:dyDescent="0.15"/>
    <row r="224" s="3" customFormat="1" ht="12" customHeight="1" x14ac:dyDescent="0.15"/>
    <row r="225" s="3" customFormat="1" ht="12" customHeight="1" x14ac:dyDescent="0.15"/>
    <row r="226" s="3" customFormat="1" ht="12" customHeight="1" x14ac:dyDescent="0.15"/>
    <row r="227" s="3" customFormat="1" ht="12" customHeight="1" x14ac:dyDescent="0.15"/>
    <row r="228" s="3" customFormat="1" ht="12" customHeight="1" x14ac:dyDescent="0.15"/>
    <row r="229" s="3" customFormat="1" ht="12" customHeight="1" x14ac:dyDescent="0.15"/>
    <row r="230" s="3" customFormat="1" ht="12" customHeight="1" x14ac:dyDescent="0.15"/>
    <row r="231" s="3" customFormat="1" ht="12" customHeight="1" x14ac:dyDescent="0.15"/>
    <row r="232" s="3" customFormat="1" ht="12" customHeight="1" x14ac:dyDescent="0.15"/>
    <row r="233" s="3" customFormat="1" ht="12" customHeight="1" x14ac:dyDescent="0.15"/>
    <row r="234" s="3" customFormat="1" ht="12" customHeight="1" x14ac:dyDescent="0.15"/>
    <row r="235" s="3" customFormat="1" ht="12" customHeight="1" x14ac:dyDescent="0.15"/>
    <row r="236" s="3" customFormat="1" ht="12" customHeight="1" x14ac:dyDescent="0.15"/>
    <row r="237" s="3" customFormat="1" ht="12" customHeight="1" x14ac:dyDescent="0.15"/>
    <row r="238" s="3" customFormat="1" ht="12" customHeight="1" x14ac:dyDescent="0.15"/>
    <row r="239" s="3" customFormat="1" ht="12" customHeight="1" x14ac:dyDescent="0.15"/>
    <row r="240" s="3" customFormat="1" ht="12" customHeight="1" x14ac:dyDescent="0.15"/>
    <row r="241" s="3" customFormat="1" ht="12" customHeight="1" x14ac:dyDescent="0.15"/>
    <row r="242" s="3" customFormat="1" ht="12" customHeight="1" x14ac:dyDescent="0.15"/>
    <row r="243" s="3" customFormat="1" ht="12" customHeight="1" x14ac:dyDescent="0.15"/>
    <row r="244" s="3" customFormat="1" ht="12" customHeight="1" x14ac:dyDescent="0.15"/>
    <row r="245" s="3" customFormat="1" ht="12" customHeight="1" x14ac:dyDescent="0.15"/>
    <row r="246" s="3" customFormat="1" ht="12" customHeight="1" x14ac:dyDescent="0.15"/>
    <row r="247" s="3" customFormat="1" ht="12" customHeight="1" x14ac:dyDescent="0.15"/>
    <row r="248" s="3" customFormat="1" ht="12" customHeight="1" x14ac:dyDescent="0.15"/>
    <row r="249" s="3" customFormat="1" ht="12" customHeight="1" x14ac:dyDescent="0.15"/>
    <row r="250" s="3" customFormat="1" ht="12" customHeight="1" x14ac:dyDescent="0.15"/>
    <row r="251" s="3" customFormat="1" ht="12" customHeight="1" x14ac:dyDescent="0.15"/>
    <row r="252" s="3" customFormat="1" ht="12" customHeight="1" x14ac:dyDescent="0.15"/>
    <row r="253" s="3" customFormat="1" ht="12" customHeight="1" x14ac:dyDescent="0.15"/>
    <row r="254" s="3" customFormat="1" ht="12" customHeight="1" x14ac:dyDescent="0.15"/>
    <row r="255" s="3" customFormat="1" ht="12" customHeight="1" x14ac:dyDescent="0.15"/>
    <row r="256" s="3" customFormat="1" ht="12" customHeight="1" x14ac:dyDescent="0.15"/>
    <row r="257" s="3" customFormat="1" ht="12" customHeight="1" x14ac:dyDescent="0.15"/>
    <row r="258" s="3" customFormat="1" ht="12" customHeight="1" x14ac:dyDescent="0.15"/>
    <row r="259" s="3" customFormat="1" ht="12" customHeight="1" x14ac:dyDescent="0.15"/>
    <row r="260" s="3" customFormat="1" ht="12" customHeight="1" x14ac:dyDescent="0.15"/>
    <row r="261" s="3" customFormat="1" ht="12" customHeight="1" x14ac:dyDescent="0.15"/>
    <row r="262" s="3" customFormat="1" ht="12" customHeight="1" x14ac:dyDescent="0.15"/>
    <row r="263" s="3" customFormat="1" ht="12" customHeight="1" x14ac:dyDescent="0.15"/>
    <row r="264" s="3" customFormat="1" ht="12" customHeight="1" x14ac:dyDescent="0.15"/>
    <row r="265" s="3" customFormat="1" ht="12" customHeight="1" x14ac:dyDescent="0.15"/>
    <row r="266" s="3" customFormat="1" ht="12" customHeight="1" x14ac:dyDescent="0.15"/>
    <row r="267" s="3" customFormat="1" ht="12" customHeight="1" x14ac:dyDescent="0.15"/>
    <row r="268" s="3" customFormat="1" ht="12" customHeight="1" x14ac:dyDescent="0.15"/>
    <row r="269" s="3" customFormat="1" ht="12" customHeight="1" x14ac:dyDescent="0.15"/>
    <row r="270" s="3" customFormat="1" ht="12" customHeight="1" x14ac:dyDescent="0.15"/>
    <row r="271" s="3" customFormat="1" ht="12" customHeight="1" x14ac:dyDescent="0.15"/>
    <row r="272" s="3" customFormat="1" ht="12" customHeight="1" x14ac:dyDescent="0.15"/>
    <row r="273" s="3" customFormat="1" ht="12" customHeight="1" x14ac:dyDescent="0.15"/>
    <row r="274" s="3" customFormat="1" ht="12" customHeight="1" x14ac:dyDescent="0.15"/>
    <row r="275" s="3" customFormat="1" ht="12" customHeight="1" x14ac:dyDescent="0.15"/>
    <row r="276" s="3" customFormat="1" ht="12" customHeight="1" x14ac:dyDescent="0.15"/>
    <row r="277" s="3" customFormat="1" ht="12" customHeight="1" x14ac:dyDescent="0.15"/>
    <row r="278" s="3" customFormat="1" ht="12" customHeight="1" x14ac:dyDescent="0.15"/>
    <row r="279" s="3" customFormat="1" ht="12" customHeight="1" x14ac:dyDescent="0.15"/>
    <row r="280" s="3" customFormat="1" ht="12" customHeight="1" x14ac:dyDescent="0.15"/>
    <row r="281" s="3" customFormat="1" ht="12" customHeight="1" x14ac:dyDescent="0.15"/>
    <row r="282" s="3" customFormat="1" ht="12" customHeight="1" x14ac:dyDescent="0.15"/>
    <row r="283" s="3" customFormat="1" ht="12" customHeight="1" x14ac:dyDescent="0.15"/>
    <row r="284" s="3" customFormat="1" ht="12" customHeight="1" x14ac:dyDescent="0.15"/>
    <row r="285" s="3" customFormat="1" ht="12" customHeight="1" x14ac:dyDescent="0.15"/>
    <row r="286" s="3" customFormat="1" ht="12" customHeight="1" x14ac:dyDescent="0.15"/>
    <row r="287" s="3" customFormat="1" ht="12" customHeight="1" x14ac:dyDescent="0.15"/>
    <row r="288" s="3" customFormat="1" ht="12" customHeight="1" x14ac:dyDescent="0.15"/>
    <row r="289" s="3" customFormat="1" ht="12" customHeight="1" x14ac:dyDescent="0.15"/>
    <row r="290" s="3" customFormat="1" ht="12" customHeight="1" x14ac:dyDescent="0.15"/>
    <row r="291" s="3" customFormat="1" ht="12" customHeight="1" x14ac:dyDescent="0.15"/>
    <row r="292" s="3" customFormat="1" ht="12" customHeight="1" x14ac:dyDescent="0.15"/>
    <row r="293" s="3" customFormat="1" ht="12" customHeight="1" x14ac:dyDescent="0.15"/>
    <row r="294" s="3" customFormat="1" ht="12" customHeight="1" x14ac:dyDescent="0.15"/>
    <row r="295" s="3" customFormat="1" ht="12" customHeight="1" x14ac:dyDescent="0.15"/>
    <row r="296" s="3" customFormat="1" ht="12" customHeight="1" x14ac:dyDescent="0.15"/>
    <row r="297" s="3" customFormat="1" ht="12" customHeight="1" x14ac:dyDescent="0.15"/>
    <row r="298" s="3" customFormat="1" ht="12" customHeight="1" x14ac:dyDescent="0.15"/>
    <row r="299" s="3" customFormat="1" ht="12" customHeight="1" x14ac:dyDescent="0.15"/>
    <row r="300" s="3" customFormat="1" ht="12" customHeight="1" x14ac:dyDescent="0.15"/>
    <row r="301" s="3" customFormat="1" ht="12" customHeight="1" x14ac:dyDescent="0.15"/>
    <row r="302" s="3" customFormat="1" ht="12" customHeight="1" x14ac:dyDescent="0.15"/>
    <row r="303" s="3" customFormat="1" ht="12" customHeight="1" x14ac:dyDescent="0.15"/>
    <row r="304" s="3" customFormat="1" ht="12" customHeight="1" x14ac:dyDescent="0.15"/>
    <row r="305" s="3" customFormat="1" ht="12" customHeight="1" x14ac:dyDescent="0.15"/>
    <row r="306" s="3" customFormat="1" ht="12" customHeight="1" x14ac:dyDescent="0.15"/>
    <row r="307" s="3" customFormat="1" ht="12" customHeight="1" x14ac:dyDescent="0.15"/>
    <row r="308" s="3" customFormat="1" ht="12" customHeight="1" x14ac:dyDescent="0.15"/>
    <row r="309" s="3" customFormat="1" ht="12" customHeight="1" x14ac:dyDescent="0.15"/>
    <row r="310" s="3" customFormat="1" ht="12" customHeight="1" x14ac:dyDescent="0.15"/>
    <row r="311" s="3" customFormat="1" ht="12" customHeight="1" x14ac:dyDescent="0.15"/>
    <row r="312" s="3" customFormat="1" ht="12" customHeight="1" x14ac:dyDescent="0.15"/>
    <row r="313" s="3" customFormat="1" ht="12" customHeight="1" x14ac:dyDescent="0.15"/>
    <row r="314" s="3" customFormat="1" ht="12" customHeight="1" x14ac:dyDescent="0.15"/>
    <row r="315" s="3" customFormat="1" ht="12" customHeight="1" x14ac:dyDescent="0.15"/>
    <row r="316" s="3" customFormat="1" ht="12" customHeight="1" x14ac:dyDescent="0.15"/>
    <row r="317" s="3" customFormat="1" ht="12" customHeight="1" x14ac:dyDescent="0.15"/>
    <row r="318" s="3" customFormat="1" ht="12" customHeight="1" x14ac:dyDescent="0.15"/>
    <row r="319" s="3" customFormat="1" ht="12" customHeight="1" x14ac:dyDescent="0.15"/>
    <row r="320" s="3" customFormat="1" ht="12" customHeight="1" x14ac:dyDescent="0.15"/>
    <row r="321" s="3" customFormat="1" ht="12" customHeight="1" x14ac:dyDescent="0.15"/>
    <row r="322" s="3" customFormat="1" ht="12" customHeight="1" x14ac:dyDescent="0.15"/>
    <row r="323" s="3" customFormat="1" ht="12" customHeight="1" x14ac:dyDescent="0.15"/>
    <row r="324" s="3" customFormat="1" ht="12" customHeight="1" x14ac:dyDescent="0.15"/>
    <row r="325" s="3" customFormat="1" ht="12" customHeight="1" x14ac:dyDescent="0.15"/>
    <row r="326" s="3" customFormat="1" ht="12" customHeight="1" x14ac:dyDescent="0.15"/>
    <row r="327" s="3" customFormat="1" ht="12" customHeight="1" x14ac:dyDescent="0.15"/>
    <row r="328" s="3" customFormat="1" ht="12" customHeight="1" x14ac:dyDescent="0.15"/>
    <row r="329" s="3" customFormat="1" ht="12" customHeight="1" x14ac:dyDescent="0.15"/>
    <row r="330" s="3" customFormat="1" ht="12" customHeight="1" x14ac:dyDescent="0.15"/>
    <row r="331" s="3" customFormat="1" ht="12" customHeight="1" x14ac:dyDescent="0.15"/>
    <row r="332" s="3" customFormat="1" ht="12" customHeight="1" x14ac:dyDescent="0.15"/>
    <row r="333" s="3" customFormat="1" ht="12" customHeight="1" x14ac:dyDescent="0.15"/>
    <row r="334" s="3" customFormat="1" ht="12" customHeight="1" x14ac:dyDescent="0.15"/>
    <row r="335" s="3" customFormat="1" ht="12" customHeight="1" x14ac:dyDescent="0.15"/>
    <row r="336" s="3" customFormat="1" ht="12" customHeight="1" x14ac:dyDescent="0.15"/>
    <row r="337" s="3" customFormat="1" ht="12" customHeight="1" x14ac:dyDescent="0.15"/>
    <row r="338" s="3" customFormat="1" ht="12" customHeight="1" x14ac:dyDescent="0.15"/>
    <row r="339" s="3" customFormat="1" ht="12" customHeight="1" x14ac:dyDescent="0.15"/>
    <row r="340" s="3" customFormat="1" ht="12" customHeight="1" x14ac:dyDescent="0.15"/>
    <row r="341" s="3" customFormat="1" ht="12" customHeight="1" x14ac:dyDescent="0.15"/>
    <row r="342" s="3" customFormat="1" ht="12" customHeight="1" x14ac:dyDescent="0.15"/>
    <row r="343" s="3" customFormat="1" ht="12" customHeight="1" x14ac:dyDescent="0.15"/>
    <row r="344" s="3" customFormat="1" ht="12" customHeight="1" x14ac:dyDescent="0.15"/>
    <row r="345" s="3" customFormat="1" ht="12" customHeight="1" x14ac:dyDescent="0.15"/>
    <row r="346" s="3" customFormat="1" ht="12" customHeight="1" x14ac:dyDescent="0.15"/>
    <row r="347" s="3" customFormat="1" ht="12" customHeight="1" x14ac:dyDescent="0.15"/>
    <row r="348" s="3" customFormat="1" ht="12" customHeight="1" x14ac:dyDescent="0.15"/>
  </sheetData>
  <sheetProtection algorithmName="SHA-512" hashValue="qmuMF7LH61TfxF7kZO8XEjLieLHQPZDYybjdfWUx8C2jEn+6SP4oDRMy0/JpaZJE9YyZPWVd75cgkViUz3X+2g==" saltValue="3Ts+vCjio3Vhcq0QtIBfpw==" spinCount="100000" sheet="1" objects="1" scenarios="1"/>
  <mergeCells count="13">
    <mergeCell ref="B130:B133"/>
    <mergeCell ref="B126:C126"/>
    <mergeCell ref="I178:L178"/>
    <mergeCell ref="F48:G48"/>
    <mergeCell ref="D48:E48"/>
    <mergeCell ref="F49:G49"/>
    <mergeCell ref="D49:E49"/>
    <mergeCell ref="D45:E45"/>
    <mergeCell ref="F46:G46"/>
    <mergeCell ref="F47:G47"/>
    <mergeCell ref="D46:E46"/>
    <mergeCell ref="D47:E47"/>
    <mergeCell ref="F45:G45"/>
  </mergeCells>
  <hyperlinks>
    <hyperlink ref="C45" r:id="rId1" location="/CBS/nl/dataset/83131NED/table?ts=1707919938701" xr:uid="{D7DC90A0-C511-4BC9-951C-729F70459AB8}"/>
  </hyperlinks>
  <pageMargins left="0.23622047244094491" right="0.23622047244094491" top="0.74803149606299213" bottom="0.74803149606299213" header="0.31496062992125984" footer="0.31496062992125984"/>
  <pageSetup paperSize="8" scale="85" orientation="landscape" r:id="rId2"/>
  <headerFooter>
    <oddFooter>&amp;L&amp;A&amp;R&amp;P van &amp;N</oddFooter>
  </headerFooter>
  <rowBreaks count="5" manualBreakCount="5">
    <brk id="50" max="13" man="1"/>
    <brk id="81" max="13" man="1"/>
    <brk id="112" max="13" man="1"/>
    <brk id="135" max="13" man="1"/>
    <brk id="160" max="13" man="1"/>
  </rowBreaks>
  <drawing r:id="rId3"/>
  <legacyDrawing r:id="rId4"/>
  <oleObjects>
    <mc:AlternateContent xmlns:mc="http://schemas.openxmlformats.org/markup-compatibility/2006">
      <mc:Choice Requires="x14">
        <oleObject progId="Word.Picture.8" shapeId="1032" r:id="rId5">
          <objectPr defaultSize="0" autoPict="0" altText="EU vlag" r:id="rId6">
            <anchor moveWithCells="1" sizeWithCells="1">
              <from>
                <xdr:col>5</xdr:col>
                <xdr:colOff>552450</xdr:colOff>
                <xdr:row>2</xdr:row>
                <xdr:rowOff>95250</xdr:rowOff>
              </from>
              <to>
                <xdr:col>5</xdr:col>
                <xdr:colOff>1238250</xdr:colOff>
                <xdr:row>5</xdr:row>
                <xdr:rowOff>104775</xdr:rowOff>
              </to>
            </anchor>
          </objectPr>
        </oleObject>
      </mc:Choice>
      <mc:Fallback>
        <oleObject progId="Word.Picture.8" shapeId="1032" r:id="rId5"/>
      </mc:Fallback>
    </mc:AlternateContent>
  </oleObjects>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Berekening</vt:lpstr>
      <vt:lpstr>Berekening!Afdrukbereik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Berekening garantiebesomming met eerdere besommingen</dc:title>
  <dc:creator>Rijksdienst voor Ondernemend Nederland</dc:creator>
  <cp:lastModifiedBy>Sikkema, K. (Kelly)</cp:lastModifiedBy>
  <cp:lastPrinted>2024-02-27T14:00:30Z</cp:lastPrinted>
  <dcterms:created xsi:type="dcterms:W3CDTF">2024-01-19T07:54:18Z</dcterms:created>
  <dcterms:modified xsi:type="dcterms:W3CDTF">2024-02-28T11:58:22Z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